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Home PC\Downloads\"/>
    </mc:Choice>
  </mc:AlternateContent>
  <xr:revisionPtr revIDLastSave="0" documentId="13_ncr:1_{F3C32E76-FCC0-4228-A337-30E2FF31D3F5}" xr6:coauthVersionLast="47" xr6:coauthVersionMax="47" xr10:uidLastSave="{00000000-0000-0000-0000-000000000000}"/>
  <workbookProtection workbookAlgorithmName="SHA-512" workbookHashValue="28/sPDgWRSNe8Xu33HfJIB1Yyz4njhYNhCBHSk8GL+ZbO4NYSG/dgt2cX1VWim1hC46ZW+6B8GVZUVAO5frpDw==" workbookSaltValue="+0ABYBf5pEk6YZYF80kzxQ==" workbookSpinCount="100000" lockStructure="1"/>
  <bookViews>
    <workbookView xWindow="-108" yWindow="-108" windowWidth="23256" windowHeight="12576" tabRatio="239" firstSheet="1" activeTab="1" xr2:uid="{00000000-000D-0000-FFFF-FFFF00000000}"/>
  </bookViews>
  <sheets>
    <sheet name="XXXX" sheetId="2" state="veryHidden" r:id="rId1"/>
    <sheet name="Orig-Trans" sheetId="1" r:id="rId2"/>
    <sheet name="Trans-Orig" sheetId="5" r:id="rId3"/>
  </sheets>
  <definedNames>
    <definedName name="Alpha" localSheetId="2">'Trans-Orig'!$I$11</definedName>
    <definedName name="Alpha">'Orig-Trans'!$I$11</definedName>
    <definedName name="Beta" localSheetId="2">'Trans-Orig'!$I$12</definedName>
    <definedName name="Beta">'Orig-Trans'!$I$12</definedName>
    <definedName name="Diff_Bearing" localSheetId="2">'Trans-Orig'!$I$8</definedName>
    <definedName name="Diff_Bearing">'Orig-Trans'!$I$8</definedName>
    <definedName name="East_0" localSheetId="2">'Trans-Orig'!$D$11</definedName>
    <definedName name="East_0">'Orig-Trans'!$D$11</definedName>
    <definedName name="Error" localSheetId="2">'Trans-Orig'!#REF!</definedName>
    <definedName name="Error">'Orig-Trans'!#REF!</definedName>
    <definedName name="Ht_Diff" localSheetId="2">'Trans-Orig'!$I$9</definedName>
    <definedName name="Ht_Diff">'Orig-Trans'!$I$9</definedName>
    <definedName name="New_Base" localSheetId="2">'Trans-Orig'!$I$6</definedName>
    <definedName name="New_Base">'Orig-Trans'!$I$6</definedName>
    <definedName name="New_Bearing" localSheetId="2">'Trans-Orig'!$I$5</definedName>
    <definedName name="New_Bearing">'Orig-Trans'!$I$5</definedName>
    <definedName name="New_P1">'Orig-Trans'!$G$16</definedName>
    <definedName name="New_P2">'Orig-Trans'!$G$17</definedName>
    <definedName name="New_X1" localSheetId="2">'Trans-Orig'!$O$16</definedName>
    <definedName name="New_X1">'Orig-Trans'!$H$16</definedName>
    <definedName name="New_X2" localSheetId="2">'Trans-Orig'!$O$17</definedName>
    <definedName name="New_X2">'Orig-Trans'!$H$17</definedName>
    <definedName name="New_Y1" localSheetId="2">'Trans-Orig'!$P$16</definedName>
    <definedName name="New_Y1">'Orig-Trans'!$I$16</definedName>
    <definedName name="New_Y2" localSheetId="2">'Trans-Orig'!$P$17</definedName>
    <definedName name="New_Y2">'Orig-Trans'!$I$17</definedName>
    <definedName name="NewHt1" localSheetId="2">'Trans-Orig'!$Q$16</definedName>
    <definedName name="NewHt1">'Orig-Trans'!$J$16</definedName>
    <definedName name="NewHt2" localSheetId="2">'Trans-Orig'!$Q$17</definedName>
    <definedName name="NewHt2">'Orig-Trans'!$J$17</definedName>
    <definedName name="North_0" localSheetId="2">'Trans-Orig'!$D$12</definedName>
    <definedName name="North_0">'Orig-Trans'!$D$12</definedName>
    <definedName name="Old_Base" localSheetId="2">'Trans-Orig'!$D$6</definedName>
    <definedName name="Old_Base">'Orig-Trans'!$D$6</definedName>
    <definedName name="Old_Bearing" localSheetId="2">'Trans-Orig'!$D$5</definedName>
    <definedName name="Old_Bearing">'Orig-Trans'!$D$5</definedName>
    <definedName name="Old_P1">'Orig-Trans'!$B$16</definedName>
    <definedName name="Old_P2">'Orig-Trans'!$B$17</definedName>
    <definedName name="Old_X1" localSheetId="2">'Trans-Orig'!$O$13</definedName>
    <definedName name="Old_X1">'Orig-Trans'!$C$16</definedName>
    <definedName name="Old_X2" localSheetId="2">'Trans-Orig'!$O$14</definedName>
    <definedName name="Old_X2">'Orig-Trans'!$C$17</definedName>
    <definedName name="Old_Y1" localSheetId="2">'Trans-Orig'!$P$13</definedName>
    <definedName name="Old_Y1">'Orig-Trans'!$D$16</definedName>
    <definedName name="Old_Y2" localSheetId="2">'Trans-Orig'!$P$14</definedName>
    <definedName name="Old_Y2">'Orig-Trans'!$D$17</definedName>
    <definedName name="OldHt1" localSheetId="2">'Trans-Orig'!$Q$13</definedName>
    <definedName name="OldHt1">'Orig-Trans'!$E$16</definedName>
    <definedName name="OldHt2" localSheetId="2">'Trans-Orig'!$Q$14</definedName>
    <definedName name="OldHt2">'Orig-Trans'!$E$17</definedName>
    <definedName name="_xlnm.Print_Area" localSheetId="1">'Orig-Trans'!$A$1:$J$108</definedName>
    <definedName name="_xlnm.Print_Area" localSheetId="2">'Trans-Orig'!$A$1:$J$108</definedName>
    <definedName name="_xlnm.Print_Titles" localSheetId="1">'Orig-Trans'!$1:$20</definedName>
    <definedName name="_xlnm.Print_Titles" localSheetId="2">'Trans-Orig'!$1:$20</definedName>
    <definedName name="Scale_Factor" localSheetId="2">'Trans-Orig'!$D$7</definedName>
    <definedName name="Scale_Factor">'Orig-Trans'!$D$7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1" i="1" l="1"/>
  <c r="G101" i="1" s="1"/>
  <c r="O101" i="1"/>
  <c r="H101" i="1" s="1"/>
  <c r="P101" i="1"/>
  <c r="I101" i="1" s="1"/>
  <c r="Q101" i="1"/>
  <c r="J101" i="1" s="1"/>
  <c r="N102" i="1"/>
  <c r="G102" i="1" s="1"/>
  <c r="O102" i="1"/>
  <c r="H102" i="1" s="1"/>
  <c r="P102" i="1"/>
  <c r="I102" i="1" s="1"/>
  <c r="Q102" i="1"/>
  <c r="J102" i="1" s="1"/>
  <c r="N61" i="1"/>
  <c r="G61" i="1" s="1"/>
  <c r="O61" i="1"/>
  <c r="H61" i="1" s="1"/>
  <c r="P61" i="1"/>
  <c r="I61" i="1" s="1"/>
  <c r="Q61" i="1"/>
  <c r="J61" i="1" s="1"/>
  <c r="O23" i="5"/>
  <c r="H23" i="5" s="1"/>
  <c r="N17" i="5"/>
  <c r="G17" i="5" s="1"/>
  <c r="O17" i="5"/>
  <c r="H17" i="5" s="1"/>
  <c r="P17" i="5"/>
  <c r="I17" i="5" s="1"/>
  <c r="Q17" i="5"/>
  <c r="J17" i="5" s="1"/>
  <c r="N14" i="5"/>
  <c r="B17" i="5" s="1"/>
  <c r="O14" i="5"/>
  <c r="C17" i="5" s="1"/>
  <c r="P14" i="5"/>
  <c r="D17" i="5" s="1"/>
  <c r="Q14" i="5"/>
  <c r="E17" i="5" s="1"/>
  <c r="O13" i="5"/>
  <c r="C16" i="5" s="1"/>
  <c r="P13" i="5"/>
  <c r="D16" i="5" s="1"/>
  <c r="Q13" i="5"/>
  <c r="E16" i="5" s="1"/>
  <c r="N13" i="5"/>
  <c r="B16" i="5" s="1"/>
  <c r="O16" i="5"/>
  <c r="H16" i="5" s="1"/>
  <c r="P16" i="5"/>
  <c r="I16" i="5" s="1"/>
  <c r="Q16" i="5"/>
  <c r="J16" i="5" s="1"/>
  <c r="N16" i="5"/>
  <c r="G16" i="5" s="1"/>
  <c r="I6" i="5" l="1"/>
  <c r="Q108" i="5"/>
  <c r="J108" i="5" s="1"/>
  <c r="P108" i="5"/>
  <c r="I108" i="5" s="1"/>
  <c r="O108" i="5"/>
  <c r="H108" i="5" s="1"/>
  <c r="N108" i="5"/>
  <c r="G108" i="5" s="1"/>
  <c r="Q107" i="5"/>
  <c r="J107" i="5" s="1"/>
  <c r="P107" i="5"/>
  <c r="I107" i="5" s="1"/>
  <c r="O107" i="5"/>
  <c r="H107" i="5" s="1"/>
  <c r="N107" i="5"/>
  <c r="G107" i="5" s="1"/>
  <c r="Q106" i="5"/>
  <c r="J106" i="5" s="1"/>
  <c r="P106" i="5"/>
  <c r="I106" i="5" s="1"/>
  <c r="O106" i="5"/>
  <c r="H106" i="5" s="1"/>
  <c r="N106" i="5"/>
  <c r="G106" i="5" s="1"/>
  <c r="Q105" i="5"/>
  <c r="J105" i="5" s="1"/>
  <c r="P105" i="5"/>
  <c r="I105" i="5" s="1"/>
  <c r="O105" i="5"/>
  <c r="H105" i="5" s="1"/>
  <c r="N105" i="5"/>
  <c r="G105" i="5" s="1"/>
  <c r="Q104" i="5"/>
  <c r="J104" i="5" s="1"/>
  <c r="P104" i="5"/>
  <c r="I104" i="5" s="1"/>
  <c r="O104" i="5"/>
  <c r="H104" i="5" s="1"/>
  <c r="N104" i="5"/>
  <c r="G104" i="5" s="1"/>
  <c r="Q103" i="5"/>
  <c r="J103" i="5" s="1"/>
  <c r="P103" i="5"/>
  <c r="I103" i="5" s="1"/>
  <c r="O103" i="5"/>
  <c r="H103" i="5" s="1"/>
  <c r="N103" i="5"/>
  <c r="G103" i="5" s="1"/>
  <c r="Q102" i="5"/>
  <c r="J102" i="5" s="1"/>
  <c r="P102" i="5"/>
  <c r="I102" i="5" s="1"/>
  <c r="O102" i="5"/>
  <c r="H102" i="5" s="1"/>
  <c r="N102" i="5"/>
  <c r="G102" i="5" s="1"/>
  <c r="Q101" i="5"/>
  <c r="J101" i="5" s="1"/>
  <c r="P101" i="5"/>
  <c r="I101" i="5" s="1"/>
  <c r="O101" i="5"/>
  <c r="H101" i="5" s="1"/>
  <c r="N101" i="5"/>
  <c r="G101" i="5" s="1"/>
  <c r="Q100" i="5"/>
  <c r="J100" i="5" s="1"/>
  <c r="P100" i="5"/>
  <c r="I100" i="5" s="1"/>
  <c r="O100" i="5"/>
  <c r="H100" i="5" s="1"/>
  <c r="N100" i="5"/>
  <c r="G100" i="5" s="1"/>
  <c r="Q99" i="5"/>
  <c r="J99" i="5" s="1"/>
  <c r="P99" i="5"/>
  <c r="I99" i="5" s="1"/>
  <c r="O99" i="5"/>
  <c r="H99" i="5" s="1"/>
  <c r="N99" i="5"/>
  <c r="G99" i="5" s="1"/>
  <c r="Q98" i="5"/>
  <c r="J98" i="5" s="1"/>
  <c r="P98" i="5"/>
  <c r="I98" i="5" s="1"/>
  <c r="O98" i="5"/>
  <c r="H98" i="5" s="1"/>
  <c r="N98" i="5"/>
  <c r="G98" i="5" s="1"/>
  <c r="Q97" i="5"/>
  <c r="J97" i="5" s="1"/>
  <c r="P97" i="5"/>
  <c r="I97" i="5" s="1"/>
  <c r="O97" i="5"/>
  <c r="H97" i="5" s="1"/>
  <c r="N97" i="5"/>
  <c r="G97" i="5" s="1"/>
  <c r="Q96" i="5"/>
  <c r="J96" i="5" s="1"/>
  <c r="P96" i="5"/>
  <c r="I96" i="5" s="1"/>
  <c r="O96" i="5"/>
  <c r="H96" i="5" s="1"/>
  <c r="N96" i="5"/>
  <c r="G96" i="5" s="1"/>
  <c r="Q95" i="5"/>
  <c r="J95" i="5" s="1"/>
  <c r="P95" i="5"/>
  <c r="I95" i="5" s="1"/>
  <c r="O95" i="5"/>
  <c r="H95" i="5" s="1"/>
  <c r="N95" i="5"/>
  <c r="G95" i="5" s="1"/>
  <c r="Q94" i="5"/>
  <c r="J94" i="5" s="1"/>
  <c r="P94" i="5"/>
  <c r="I94" i="5" s="1"/>
  <c r="O94" i="5"/>
  <c r="H94" i="5" s="1"/>
  <c r="N94" i="5"/>
  <c r="G94" i="5" s="1"/>
  <c r="Q93" i="5"/>
  <c r="J93" i="5" s="1"/>
  <c r="P93" i="5"/>
  <c r="I93" i="5" s="1"/>
  <c r="O93" i="5"/>
  <c r="H93" i="5" s="1"/>
  <c r="N93" i="5"/>
  <c r="G93" i="5" s="1"/>
  <c r="Q92" i="5"/>
  <c r="J92" i="5" s="1"/>
  <c r="P92" i="5"/>
  <c r="I92" i="5" s="1"/>
  <c r="O92" i="5"/>
  <c r="H92" i="5" s="1"/>
  <c r="N92" i="5"/>
  <c r="G92" i="5" s="1"/>
  <c r="Q91" i="5"/>
  <c r="J91" i="5" s="1"/>
  <c r="P91" i="5"/>
  <c r="I91" i="5" s="1"/>
  <c r="O91" i="5"/>
  <c r="H91" i="5" s="1"/>
  <c r="N91" i="5"/>
  <c r="G91" i="5" s="1"/>
  <c r="Q90" i="5"/>
  <c r="J90" i="5" s="1"/>
  <c r="P90" i="5"/>
  <c r="I90" i="5" s="1"/>
  <c r="O90" i="5"/>
  <c r="H90" i="5" s="1"/>
  <c r="N90" i="5"/>
  <c r="G90" i="5" s="1"/>
  <c r="Q89" i="5"/>
  <c r="J89" i="5" s="1"/>
  <c r="P89" i="5"/>
  <c r="I89" i="5" s="1"/>
  <c r="O89" i="5"/>
  <c r="H89" i="5" s="1"/>
  <c r="N89" i="5"/>
  <c r="G89" i="5" s="1"/>
  <c r="Q88" i="5"/>
  <c r="J88" i="5" s="1"/>
  <c r="P88" i="5"/>
  <c r="I88" i="5" s="1"/>
  <c r="O88" i="5"/>
  <c r="H88" i="5" s="1"/>
  <c r="N88" i="5"/>
  <c r="G88" i="5" s="1"/>
  <c r="Q87" i="5"/>
  <c r="J87" i="5" s="1"/>
  <c r="P87" i="5"/>
  <c r="I87" i="5" s="1"/>
  <c r="O87" i="5"/>
  <c r="H87" i="5" s="1"/>
  <c r="N87" i="5"/>
  <c r="G87" i="5" s="1"/>
  <c r="Q86" i="5"/>
  <c r="J86" i="5" s="1"/>
  <c r="P86" i="5"/>
  <c r="I86" i="5" s="1"/>
  <c r="O86" i="5"/>
  <c r="H86" i="5" s="1"/>
  <c r="N86" i="5"/>
  <c r="G86" i="5" s="1"/>
  <c r="Q85" i="5"/>
  <c r="J85" i="5" s="1"/>
  <c r="P85" i="5"/>
  <c r="I85" i="5" s="1"/>
  <c r="O85" i="5"/>
  <c r="H85" i="5" s="1"/>
  <c r="N85" i="5"/>
  <c r="G85" i="5" s="1"/>
  <c r="Q84" i="5"/>
  <c r="J84" i="5" s="1"/>
  <c r="P84" i="5"/>
  <c r="I84" i="5" s="1"/>
  <c r="O84" i="5"/>
  <c r="H84" i="5" s="1"/>
  <c r="N84" i="5"/>
  <c r="G84" i="5" s="1"/>
  <c r="Q83" i="5"/>
  <c r="J83" i="5" s="1"/>
  <c r="P83" i="5"/>
  <c r="I83" i="5" s="1"/>
  <c r="O83" i="5"/>
  <c r="H83" i="5" s="1"/>
  <c r="N83" i="5"/>
  <c r="G83" i="5" s="1"/>
  <c r="Q82" i="5"/>
  <c r="J82" i="5" s="1"/>
  <c r="P82" i="5"/>
  <c r="I82" i="5" s="1"/>
  <c r="O82" i="5"/>
  <c r="H82" i="5" s="1"/>
  <c r="N82" i="5"/>
  <c r="G82" i="5" s="1"/>
  <c r="Q81" i="5"/>
  <c r="J81" i="5" s="1"/>
  <c r="P81" i="5"/>
  <c r="I81" i="5" s="1"/>
  <c r="O81" i="5"/>
  <c r="H81" i="5" s="1"/>
  <c r="N81" i="5"/>
  <c r="G81" i="5" s="1"/>
  <c r="Q80" i="5"/>
  <c r="J80" i="5" s="1"/>
  <c r="P80" i="5"/>
  <c r="I80" i="5" s="1"/>
  <c r="O80" i="5"/>
  <c r="H80" i="5" s="1"/>
  <c r="N80" i="5"/>
  <c r="G80" i="5" s="1"/>
  <c r="Q79" i="5"/>
  <c r="J79" i="5" s="1"/>
  <c r="P79" i="5"/>
  <c r="I79" i="5" s="1"/>
  <c r="O79" i="5"/>
  <c r="H79" i="5" s="1"/>
  <c r="N79" i="5"/>
  <c r="G79" i="5" s="1"/>
  <c r="Q78" i="5"/>
  <c r="J78" i="5" s="1"/>
  <c r="P78" i="5"/>
  <c r="I78" i="5" s="1"/>
  <c r="O78" i="5"/>
  <c r="H78" i="5" s="1"/>
  <c r="N78" i="5"/>
  <c r="G78" i="5" s="1"/>
  <c r="Q77" i="5"/>
  <c r="J77" i="5" s="1"/>
  <c r="P77" i="5"/>
  <c r="I77" i="5" s="1"/>
  <c r="O77" i="5"/>
  <c r="H77" i="5" s="1"/>
  <c r="N77" i="5"/>
  <c r="G77" i="5" s="1"/>
  <c r="Q76" i="5"/>
  <c r="J76" i="5" s="1"/>
  <c r="P76" i="5"/>
  <c r="I76" i="5" s="1"/>
  <c r="O76" i="5"/>
  <c r="H76" i="5" s="1"/>
  <c r="N76" i="5"/>
  <c r="G76" i="5" s="1"/>
  <c r="Q75" i="5"/>
  <c r="J75" i="5" s="1"/>
  <c r="P75" i="5"/>
  <c r="I75" i="5" s="1"/>
  <c r="O75" i="5"/>
  <c r="H75" i="5" s="1"/>
  <c r="N75" i="5"/>
  <c r="G75" i="5" s="1"/>
  <c r="Q74" i="5"/>
  <c r="J74" i="5" s="1"/>
  <c r="P74" i="5"/>
  <c r="I74" i="5" s="1"/>
  <c r="O74" i="5"/>
  <c r="H74" i="5" s="1"/>
  <c r="N74" i="5"/>
  <c r="G74" i="5" s="1"/>
  <c r="Q73" i="5"/>
  <c r="J73" i="5" s="1"/>
  <c r="P73" i="5"/>
  <c r="I73" i="5" s="1"/>
  <c r="O73" i="5"/>
  <c r="H73" i="5" s="1"/>
  <c r="N73" i="5"/>
  <c r="G73" i="5" s="1"/>
  <c r="Q72" i="5"/>
  <c r="J72" i="5" s="1"/>
  <c r="P72" i="5"/>
  <c r="I72" i="5" s="1"/>
  <c r="O72" i="5"/>
  <c r="H72" i="5" s="1"/>
  <c r="N72" i="5"/>
  <c r="G72" i="5" s="1"/>
  <c r="Q71" i="5"/>
  <c r="J71" i="5" s="1"/>
  <c r="P71" i="5"/>
  <c r="I71" i="5" s="1"/>
  <c r="O71" i="5"/>
  <c r="H71" i="5" s="1"/>
  <c r="N71" i="5"/>
  <c r="G71" i="5" s="1"/>
  <c r="Q70" i="5"/>
  <c r="J70" i="5" s="1"/>
  <c r="P70" i="5"/>
  <c r="I70" i="5" s="1"/>
  <c r="O70" i="5"/>
  <c r="H70" i="5" s="1"/>
  <c r="N70" i="5"/>
  <c r="G70" i="5" s="1"/>
  <c r="Q69" i="5"/>
  <c r="J69" i="5" s="1"/>
  <c r="P69" i="5"/>
  <c r="I69" i="5" s="1"/>
  <c r="O69" i="5"/>
  <c r="H69" i="5" s="1"/>
  <c r="N69" i="5"/>
  <c r="G69" i="5" s="1"/>
  <c r="Q68" i="5"/>
  <c r="J68" i="5" s="1"/>
  <c r="P68" i="5"/>
  <c r="I68" i="5" s="1"/>
  <c r="O68" i="5"/>
  <c r="H68" i="5" s="1"/>
  <c r="N68" i="5"/>
  <c r="G68" i="5" s="1"/>
  <c r="Q67" i="5"/>
  <c r="J67" i="5" s="1"/>
  <c r="P67" i="5"/>
  <c r="I67" i="5" s="1"/>
  <c r="O67" i="5"/>
  <c r="H67" i="5" s="1"/>
  <c r="N67" i="5"/>
  <c r="G67" i="5" s="1"/>
  <c r="Q66" i="5"/>
  <c r="J66" i="5" s="1"/>
  <c r="P66" i="5"/>
  <c r="I66" i="5" s="1"/>
  <c r="O66" i="5"/>
  <c r="H66" i="5" s="1"/>
  <c r="N66" i="5"/>
  <c r="G66" i="5" s="1"/>
  <c r="Q65" i="5"/>
  <c r="J65" i="5" s="1"/>
  <c r="P65" i="5"/>
  <c r="I65" i="5" s="1"/>
  <c r="O65" i="5"/>
  <c r="H65" i="5" s="1"/>
  <c r="N65" i="5"/>
  <c r="G65" i="5" s="1"/>
  <c r="Q64" i="5"/>
  <c r="J64" i="5" s="1"/>
  <c r="P64" i="5"/>
  <c r="I64" i="5" s="1"/>
  <c r="O64" i="5"/>
  <c r="H64" i="5" s="1"/>
  <c r="N64" i="5"/>
  <c r="G64" i="5" s="1"/>
  <c r="Q63" i="5"/>
  <c r="J63" i="5" s="1"/>
  <c r="P63" i="5"/>
  <c r="I63" i="5" s="1"/>
  <c r="O63" i="5"/>
  <c r="H63" i="5" s="1"/>
  <c r="N63" i="5"/>
  <c r="G63" i="5" s="1"/>
  <c r="Q62" i="5"/>
  <c r="J62" i="5" s="1"/>
  <c r="P62" i="5"/>
  <c r="I62" i="5" s="1"/>
  <c r="O62" i="5"/>
  <c r="H62" i="5" s="1"/>
  <c r="N62" i="5"/>
  <c r="G62" i="5" s="1"/>
  <c r="Q61" i="5"/>
  <c r="J61" i="5" s="1"/>
  <c r="P61" i="5"/>
  <c r="I61" i="5" s="1"/>
  <c r="O61" i="5"/>
  <c r="H61" i="5" s="1"/>
  <c r="N61" i="5"/>
  <c r="G61" i="5" s="1"/>
  <c r="Q60" i="5"/>
  <c r="J60" i="5" s="1"/>
  <c r="P60" i="5"/>
  <c r="I60" i="5" s="1"/>
  <c r="O60" i="5"/>
  <c r="H60" i="5" s="1"/>
  <c r="N60" i="5"/>
  <c r="G60" i="5" s="1"/>
  <c r="Q59" i="5"/>
  <c r="J59" i="5" s="1"/>
  <c r="P59" i="5"/>
  <c r="I59" i="5" s="1"/>
  <c r="O59" i="5"/>
  <c r="H59" i="5" s="1"/>
  <c r="N59" i="5"/>
  <c r="G59" i="5" s="1"/>
  <c r="Q58" i="5"/>
  <c r="J58" i="5" s="1"/>
  <c r="P58" i="5"/>
  <c r="I58" i="5" s="1"/>
  <c r="O58" i="5"/>
  <c r="H58" i="5" s="1"/>
  <c r="N58" i="5"/>
  <c r="G58" i="5" s="1"/>
  <c r="Q57" i="5"/>
  <c r="J57" i="5" s="1"/>
  <c r="P57" i="5"/>
  <c r="I57" i="5" s="1"/>
  <c r="O57" i="5"/>
  <c r="H57" i="5" s="1"/>
  <c r="N57" i="5"/>
  <c r="G57" i="5" s="1"/>
  <c r="Q56" i="5"/>
  <c r="J56" i="5" s="1"/>
  <c r="P56" i="5"/>
  <c r="I56" i="5" s="1"/>
  <c r="O56" i="5"/>
  <c r="H56" i="5" s="1"/>
  <c r="N56" i="5"/>
  <c r="G56" i="5" s="1"/>
  <c r="Q55" i="5"/>
  <c r="J55" i="5" s="1"/>
  <c r="P55" i="5"/>
  <c r="I55" i="5" s="1"/>
  <c r="O55" i="5"/>
  <c r="H55" i="5" s="1"/>
  <c r="N55" i="5"/>
  <c r="G55" i="5" s="1"/>
  <c r="Q54" i="5"/>
  <c r="J54" i="5" s="1"/>
  <c r="P54" i="5"/>
  <c r="I54" i="5" s="1"/>
  <c r="O54" i="5"/>
  <c r="H54" i="5" s="1"/>
  <c r="N54" i="5"/>
  <c r="G54" i="5" s="1"/>
  <c r="Q53" i="5"/>
  <c r="J53" i="5" s="1"/>
  <c r="P53" i="5"/>
  <c r="I53" i="5" s="1"/>
  <c r="O53" i="5"/>
  <c r="H53" i="5" s="1"/>
  <c r="N53" i="5"/>
  <c r="G53" i="5" s="1"/>
  <c r="Q52" i="5"/>
  <c r="J52" i="5" s="1"/>
  <c r="P52" i="5"/>
  <c r="I52" i="5" s="1"/>
  <c r="O52" i="5"/>
  <c r="H52" i="5" s="1"/>
  <c r="N52" i="5"/>
  <c r="G52" i="5" s="1"/>
  <c r="Q51" i="5"/>
  <c r="J51" i="5" s="1"/>
  <c r="P51" i="5"/>
  <c r="I51" i="5" s="1"/>
  <c r="O51" i="5"/>
  <c r="H51" i="5" s="1"/>
  <c r="N51" i="5"/>
  <c r="G51" i="5" s="1"/>
  <c r="Q50" i="5"/>
  <c r="J50" i="5" s="1"/>
  <c r="P50" i="5"/>
  <c r="I50" i="5" s="1"/>
  <c r="O50" i="5"/>
  <c r="H50" i="5" s="1"/>
  <c r="N50" i="5"/>
  <c r="G50" i="5" s="1"/>
  <c r="Q49" i="5"/>
  <c r="J49" i="5" s="1"/>
  <c r="P49" i="5"/>
  <c r="I49" i="5" s="1"/>
  <c r="O49" i="5"/>
  <c r="H49" i="5" s="1"/>
  <c r="N49" i="5"/>
  <c r="G49" i="5" s="1"/>
  <c r="Q48" i="5"/>
  <c r="J48" i="5" s="1"/>
  <c r="P48" i="5"/>
  <c r="I48" i="5" s="1"/>
  <c r="O48" i="5"/>
  <c r="H48" i="5" s="1"/>
  <c r="N48" i="5"/>
  <c r="G48" i="5" s="1"/>
  <c r="Q47" i="5"/>
  <c r="J47" i="5" s="1"/>
  <c r="P47" i="5"/>
  <c r="I47" i="5" s="1"/>
  <c r="O47" i="5"/>
  <c r="H47" i="5" s="1"/>
  <c r="N47" i="5"/>
  <c r="G47" i="5" s="1"/>
  <c r="Q46" i="5"/>
  <c r="J46" i="5" s="1"/>
  <c r="P46" i="5"/>
  <c r="I46" i="5" s="1"/>
  <c r="O46" i="5"/>
  <c r="H46" i="5" s="1"/>
  <c r="N46" i="5"/>
  <c r="G46" i="5" s="1"/>
  <c r="Q45" i="5"/>
  <c r="J45" i="5" s="1"/>
  <c r="P45" i="5"/>
  <c r="I45" i="5" s="1"/>
  <c r="O45" i="5"/>
  <c r="H45" i="5" s="1"/>
  <c r="N45" i="5"/>
  <c r="G45" i="5" s="1"/>
  <c r="Q44" i="5"/>
  <c r="J44" i="5" s="1"/>
  <c r="P44" i="5"/>
  <c r="I44" i="5" s="1"/>
  <c r="O44" i="5"/>
  <c r="H44" i="5" s="1"/>
  <c r="N44" i="5"/>
  <c r="G44" i="5" s="1"/>
  <c r="Q43" i="5"/>
  <c r="J43" i="5" s="1"/>
  <c r="P43" i="5"/>
  <c r="I43" i="5" s="1"/>
  <c r="O43" i="5"/>
  <c r="H43" i="5" s="1"/>
  <c r="N43" i="5"/>
  <c r="G43" i="5" s="1"/>
  <c r="Q42" i="5"/>
  <c r="J42" i="5" s="1"/>
  <c r="P42" i="5"/>
  <c r="I42" i="5" s="1"/>
  <c r="O42" i="5"/>
  <c r="H42" i="5" s="1"/>
  <c r="N42" i="5"/>
  <c r="G42" i="5" s="1"/>
  <c r="Q41" i="5"/>
  <c r="J41" i="5" s="1"/>
  <c r="P41" i="5"/>
  <c r="I41" i="5" s="1"/>
  <c r="O41" i="5"/>
  <c r="H41" i="5" s="1"/>
  <c r="N41" i="5"/>
  <c r="G41" i="5" s="1"/>
  <c r="Q40" i="5"/>
  <c r="J40" i="5" s="1"/>
  <c r="P40" i="5"/>
  <c r="I40" i="5" s="1"/>
  <c r="O40" i="5"/>
  <c r="H40" i="5" s="1"/>
  <c r="N40" i="5"/>
  <c r="G40" i="5" s="1"/>
  <c r="Q39" i="5"/>
  <c r="J39" i="5" s="1"/>
  <c r="P39" i="5"/>
  <c r="I39" i="5" s="1"/>
  <c r="O39" i="5"/>
  <c r="H39" i="5" s="1"/>
  <c r="N39" i="5"/>
  <c r="G39" i="5" s="1"/>
  <c r="Q38" i="5"/>
  <c r="J38" i="5" s="1"/>
  <c r="P38" i="5"/>
  <c r="I38" i="5" s="1"/>
  <c r="O38" i="5"/>
  <c r="H38" i="5" s="1"/>
  <c r="N38" i="5"/>
  <c r="G38" i="5" s="1"/>
  <c r="Q37" i="5"/>
  <c r="J37" i="5" s="1"/>
  <c r="P37" i="5"/>
  <c r="I37" i="5" s="1"/>
  <c r="O37" i="5"/>
  <c r="H37" i="5" s="1"/>
  <c r="N37" i="5"/>
  <c r="G37" i="5" s="1"/>
  <c r="Q36" i="5"/>
  <c r="J36" i="5" s="1"/>
  <c r="P36" i="5"/>
  <c r="I36" i="5" s="1"/>
  <c r="O36" i="5"/>
  <c r="H36" i="5" s="1"/>
  <c r="N36" i="5"/>
  <c r="G36" i="5" s="1"/>
  <c r="Q35" i="5"/>
  <c r="J35" i="5" s="1"/>
  <c r="P35" i="5"/>
  <c r="I35" i="5" s="1"/>
  <c r="O35" i="5"/>
  <c r="H35" i="5" s="1"/>
  <c r="N35" i="5"/>
  <c r="G35" i="5" s="1"/>
  <c r="Q34" i="5"/>
  <c r="J34" i="5" s="1"/>
  <c r="P34" i="5"/>
  <c r="I34" i="5" s="1"/>
  <c r="O34" i="5"/>
  <c r="H34" i="5" s="1"/>
  <c r="N34" i="5"/>
  <c r="G34" i="5" s="1"/>
  <c r="Q33" i="5"/>
  <c r="J33" i="5" s="1"/>
  <c r="P33" i="5"/>
  <c r="I33" i="5" s="1"/>
  <c r="O33" i="5"/>
  <c r="H33" i="5" s="1"/>
  <c r="N33" i="5"/>
  <c r="G33" i="5" s="1"/>
  <c r="Q32" i="5"/>
  <c r="J32" i="5" s="1"/>
  <c r="P32" i="5"/>
  <c r="I32" i="5" s="1"/>
  <c r="O32" i="5"/>
  <c r="H32" i="5" s="1"/>
  <c r="N32" i="5"/>
  <c r="G32" i="5" s="1"/>
  <c r="Q31" i="5"/>
  <c r="J31" i="5" s="1"/>
  <c r="P31" i="5"/>
  <c r="I31" i="5" s="1"/>
  <c r="O31" i="5"/>
  <c r="H31" i="5" s="1"/>
  <c r="N31" i="5"/>
  <c r="G31" i="5" s="1"/>
  <c r="Q30" i="5"/>
  <c r="J30" i="5" s="1"/>
  <c r="P30" i="5"/>
  <c r="I30" i="5" s="1"/>
  <c r="O30" i="5"/>
  <c r="H30" i="5" s="1"/>
  <c r="N30" i="5"/>
  <c r="G30" i="5" s="1"/>
  <c r="Q29" i="5"/>
  <c r="J29" i="5" s="1"/>
  <c r="P29" i="5"/>
  <c r="I29" i="5" s="1"/>
  <c r="O29" i="5"/>
  <c r="H29" i="5" s="1"/>
  <c r="N29" i="5"/>
  <c r="G29" i="5" s="1"/>
  <c r="Q28" i="5"/>
  <c r="J28" i="5" s="1"/>
  <c r="P28" i="5"/>
  <c r="I28" i="5" s="1"/>
  <c r="O28" i="5"/>
  <c r="H28" i="5" s="1"/>
  <c r="N28" i="5"/>
  <c r="G28" i="5" s="1"/>
  <c r="Q27" i="5"/>
  <c r="J27" i="5" s="1"/>
  <c r="P27" i="5"/>
  <c r="I27" i="5" s="1"/>
  <c r="O27" i="5"/>
  <c r="H27" i="5" s="1"/>
  <c r="N27" i="5"/>
  <c r="G27" i="5" s="1"/>
  <c r="Q26" i="5"/>
  <c r="J26" i="5" s="1"/>
  <c r="P26" i="5"/>
  <c r="I26" i="5" s="1"/>
  <c r="O26" i="5"/>
  <c r="H26" i="5" s="1"/>
  <c r="N26" i="5"/>
  <c r="G26" i="5" s="1"/>
  <c r="N25" i="5"/>
  <c r="G25" i="5" s="1"/>
  <c r="N24" i="5"/>
  <c r="G24" i="5" s="1"/>
  <c r="Q23" i="5"/>
  <c r="J23" i="5" s="1"/>
  <c r="P23" i="5"/>
  <c r="I23" i="5" s="1"/>
  <c r="N23" i="5"/>
  <c r="G23" i="5" s="1"/>
  <c r="N22" i="5"/>
  <c r="G22" i="5" s="1"/>
  <c r="N21" i="5"/>
  <c r="G21" i="5" s="1"/>
  <c r="O108" i="1"/>
  <c r="H108" i="1" s="1"/>
  <c r="O23" i="1"/>
  <c r="H23" i="1" s="1"/>
  <c r="O26" i="1"/>
  <c r="H26" i="1" s="1"/>
  <c r="O27" i="1"/>
  <c r="H27" i="1" s="1"/>
  <c r="O28" i="1"/>
  <c r="H28" i="1" s="1"/>
  <c r="O29" i="1"/>
  <c r="H29" i="1" s="1"/>
  <c r="O30" i="1"/>
  <c r="H30" i="1" s="1"/>
  <c r="O31" i="1"/>
  <c r="H31" i="1" s="1"/>
  <c r="O32" i="1"/>
  <c r="H32" i="1" s="1"/>
  <c r="O33" i="1"/>
  <c r="H33" i="1" s="1"/>
  <c r="O34" i="1"/>
  <c r="H34" i="1" s="1"/>
  <c r="O35" i="1"/>
  <c r="H35" i="1" s="1"/>
  <c r="O36" i="1"/>
  <c r="H36" i="1" s="1"/>
  <c r="O37" i="1"/>
  <c r="H37" i="1" s="1"/>
  <c r="O38" i="1"/>
  <c r="H38" i="1" s="1"/>
  <c r="O39" i="1"/>
  <c r="H39" i="1" s="1"/>
  <c r="O40" i="1"/>
  <c r="H40" i="1" s="1"/>
  <c r="O41" i="1"/>
  <c r="H41" i="1" s="1"/>
  <c r="O42" i="1"/>
  <c r="H42" i="1" s="1"/>
  <c r="O43" i="1"/>
  <c r="H43" i="1" s="1"/>
  <c r="O44" i="1"/>
  <c r="H44" i="1" s="1"/>
  <c r="O45" i="1"/>
  <c r="H45" i="1" s="1"/>
  <c r="O46" i="1"/>
  <c r="H46" i="1" s="1"/>
  <c r="O47" i="1"/>
  <c r="H47" i="1" s="1"/>
  <c r="O48" i="1"/>
  <c r="H48" i="1" s="1"/>
  <c r="O49" i="1"/>
  <c r="H49" i="1" s="1"/>
  <c r="O50" i="1"/>
  <c r="H50" i="1" s="1"/>
  <c r="O51" i="1"/>
  <c r="H51" i="1" s="1"/>
  <c r="O52" i="1"/>
  <c r="H52" i="1" s="1"/>
  <c r="O53" i="1"/>
  <c r="H53" i="1" s="1"/>
  <c r="O54" i="1"/>
  <c r="H54" i="1" s="1"/>
  <c r="O55" i="1"/>
  <c r="H55" i="1" s="1"/>
  <c r="O56" i="1"/>
  <c r="H56" i="1" s="1"/>
  <c r="O57" i="1"/>
  <c r="H57" i="1" s="1"/>
  <c r="O58" i="1"/>
  <c r="H58" i="1" s="1"/>
  <c r="O59" i="1"/>
  <c r="H59" i="1" s="1"/>
  <c r="O60" i="1"/>
  <c r="H60" i="1" s="1"/>
  <c r="O62" i="1"/>
  <c r="H62" i="1" s="1"/>
  <c r="O63" i="1"/>
  <c r="H63" i="1" s="1"/>
  <c r="O64" i="1"/>
  <c r="H64" i="1" s="1"/>
  <c r="O65" i="1"/>
  <c r="H65" i="1" s="1"/>
  <c r="O66" i="1"/>
  <c r="H66" i="1" s="1"/>
  <c r="O67" i="1"/>
  <c r="H67" i="1" s="1"/>
  <c r="O68" i="1"/>
  <c r="H68" i="1" s="1"/>
  <c r="O69" i="1"/>
  <c r="H69" i="1" s="1"/>
  <c r="O70" i="1"/>
  <c r="H70" i="1" s="1"/>
  <c r="O71" i="1"/>
  <c r="H71" i="1" s="1"/>
  <c r="O72" i="1"/>
  <c r="H72" i="1" s="1"/>
  <c r="O73" i="1"/>
  <c r="H73" i="1" s="1"/>
  <c r="O74" i="1"/>
  <c r="H74" i="1" s="1"/>
  <c r="O75" i="1"/>
  <c r="H75" i="1" s="1"/>
  <c r="O76" i="1"/>
  <c r="H76" i="1" s="1"/>
  <c r="O77" i="1"/>
  <c r="H77" i="1" s="1"/>
  <c r="O78" i="1"/>
  <c r="H78" i="1" s="1"/>
  <c r="O79" i="1"/>
  <c r="H79" i="1" s="1"/>
  <c r="O80" i="1"/>
  <c r="H80" i="1" s="1"/>
  <c r="O81" i="1"/>
  <c r="H81" i="1" s="1"/>
  <c r="O82" i="1"/>
  <c r="H82" i="1" s="1"/>
  <c r="O83" i="1"/>
  <c r="H83" i="1" s="1"/>
  <c r="O84" i="1"/>
  <c r="H84" i="1" s="1"/>
  <c r="O85" i="1"/>
  <c r="H85" i="1" s="1"/>
  <c r="O86" i="1"/>
  <c r="H86" i="1" s="1"/>
  <c r="O87" i="1"/>
  <c r="H87" i="1" s="1"/>
  <c r="O88" i="1"/>
  <c r="H88" i="1" s="1"/>
  <c r="O89" i="1"/>
  <c r="H89" i="1" s="1"/>
  <c r="O90" i="1"/>
  <c r="H90" i="1" s="1"/>
  <c r="O91" i="1"/>
  <c r="H91" i="1" s="1"/>
  <c r="O92" i="1"/>
  <c r="H92" i="1" s="1"/>
  <c r="O93" i="1"/>
  <c r="H93" i="1" s="1"/>
  <c r="O94" i="1"/>
  <c r="H94" i="1" s="1"/>
  <c r="O95" i="1"/>
  <c r="H95" i="1" s="1"/>
  <c r="O96" i="1"/>
  <c r="H96" i="1" s="1"/>
  <c r="O97" i="1"/>
  <c r="H97" i="1" s="1"/>
  <c r="O98" i="1"/>
  <c r="H98" i="1" s="1"/>
  <c r="O99" i="1"/>
  <c r="H99" i="1" s="1"/>
  <c r="O100" i="1"/>
  <c r="H100" i="1" s="1"/>
  <c r="O103" i="1"/>
  <c r="H103" i="1" s="1"/>
  <c r="O104" i="1"/>
  <c r="H104" i="1" s="1"/>
  <c r="O105" i="1"/>
  <c r="H105" i="1" s="1"/>
  <c r="O106" i="1"/>
  <c r="H106" i="1" s="1"/>
  <c r="O107" i="1"/>
  <c r="H107" i="1" s="1"/>
  <c r="N63" i="1"/>
  <c r="G63" i="1" s="1"/>
  <c r="P63" i="1"/>
  <c r="I63" i="1" s="1"/>
  <c r="Q63" i="1"/>
  <c r="J63" i="1" s="1"/>
  <c r="N64" i="1"/>
  <c r="G64" i="1" s="1"/>
  <c r="P64" i="1"/>
  <c r="I64" i="1" s="1"/>
  <c r="Q64" i="1"/>
  <c r="J64" i="1" s="1"/>
  <c r="N65" i="1"/>
  <c r="G65" i="1" s="1"/>
  <c r="P65" i="1"/>
  <c r="I65" i="1" s="1"/>
  <c r="Q65" i="1"/>
  <c r="J65" i="1" s="1"/>
  <c r="N66" i="1"/>
  <c r="G66" i="1" s="1"/>
  <c r="P66" i="1"/>
  <c r="I66" i="1" s="1"/>
  <c r="Q66" i="1"/>
  <c r="J66" i="1" s="1"/>
  <c r="N67" i="1"/>
  <c r="G67" i="1" s="1"/>
  <c r="P67" i="1"/>
  <c r="I67" i="1" s="1"/>
  <c r="Q67" i="1"/>
  <c r="J67" i="1" s="1"/>
  <c r="N68" i="1"/>
  <c r="G68" i="1" s="1"/>
  <c r="P68" i="1"/>
  <c r="I68" i="1" s="1"/>
  <c r="Q68" i="1"/>
  <c r="J68" i="1" s="1"/>
  <c r="N69" i="1"/>
  <c r="G69" i="1" s="1"/>
  <c r="P69" i="1"/>
  <c r="I69" i="1" s="1"/>
  <c r="Q69" i="1"/>
  <c r="J69" i="1" s="1"/>
  <c r="N70" i="1"/>
  <c r="G70" i="1" s="1"/>
  <c r="P70" i="1"/>
  <c r="I70" i="1" s="1"/>
  <c r="Q70" i="1"/>
  <c r="J70" i="1" s="1"/>
  <c r="Q100" i="1"/>
  <c r="J100" i="1" s="1"/>
  <c r="P100" i="1"/>
  <c r="I100" i="1" s="1"/>
  <c r="N100" i="1"/>
  <c r="G100" i="1" s="1"/>
  <c r="Q99" i="1"/>
  <c r="J99" i="1" s="1"/>
  <c r="P99" i="1"/>
  <c r="I99" i="1" s="1"/>
  <c r="N99" i="1"/>
  <c r="G99" i="1" s="1"/>
  <c r="Q98" i="1"/>
  <c r="J98" i="1" s="1"/>
  <c r="P98" i="1"/>
  <c r="I98" i="1" s="1"/>
  <c r="N98" i="1"/>
  <c r="G98" i="1" s="1"/>
  <c r="Q97" i="1"/>
  <c r="J97" i="1" s="1"/>
  <c r="P97" i="1"/>
  <c r="I97" i="1" s="1"/>
  <c r="N97" i="1"/>
  <c r="G97" i="1" s="1"/>
  <c r="Q96" i="1"/>
  <c r="J96" i="1" s="1"/>
  <c r="P96" i="1"/>
  <c r="I96" i="1" s="1"/>
  <c r="N96" i="1"/>
  <c r="G96" i="1" s="1"/>
  <c r="Q95" i="1"/>
  <c r="J95" i="1" s="1"/>
  <c r="P95" i="1"/>
  <c r="I95" i="1" s="1"/>
  <c r="N95" i="1"/>
  <c r="G95" i="1" s="1"/>
  <c r="Q94" i="1"/>
  <c r="J94" i="1" s="1"/>
  <c r="P94" i="1"/>
  <c r="I94" i="1" s="1"/>
  <c r="N94" i="1"/>
  <c r="G94" i="1" s="1"/>
  <c r="Q93" i="1"/>
  <c r="J93" i="1" s="1"/>
  <c r="P93" i="1"/>
  <c r="I93" i="1" s="1"/>
  <c r="N93" i="1"/>
  <c r="G93" i="1" s="1"/>
  <c r="Q92" i="1"/>
  <c r="J92" i="1" s="1"/>
  <c r="P92" i="1"/>
  <c r="I92" i="1" s="1"/>
  <c r="N92" i="1"/>
  <c r="G92" i="1" s="1"/>
  <c r="Q91" i="1"/>
  <c r="J91" i="1" s="1"/>
  <c r="P91" i="1"/>
  <c r="I91" i="1" s="1"/>
  <c r="N91" i="1"/>
  <c r="G91" i="1" s="1"/>
  <c r="Q90" i="1"/>
  <c r="J90" i="1" s="1"/>
  <c r="P90" i="1"/>
  <c r="I90" i="1" s="1"/>
  <c r="N90" i="1"/>
  <c r="G90" i="1" s="1"/>
  <c r="Q89" i="1"/>
  <c r="J89" i="1" s="1"/>
  <c r="P89" i="1"/>
  <c r="I89" i="1" s="1"/>
  <c r="N89" i="1"/>
  <c r="G89" i="1" s="1"/>
  <c r="Q88" i="1"/>
  <c r="J88" i="1" s="1"/>
  <c r="P88" i="1"/>
  <c r="I88" i="1" s="1"/>
  <c r="N88" i="1"/>
  <c r="G88" i="1" s="1"/>
  <c r="Q87" i="1"/>
  <c r="J87" i="1" s="1"/>
  <c r="P87" i="1"/>
  <c r="I87" i="1" s="1"/>
  <c r="N87" i="1"/>
  <c r="G87" i="1" s="1"/>
  <c r="Q86" i="1"/>
  <c r="J86" i="1" s="1"/>
  <c r="P86" i="1"/>
  <c r="I86" i="1" s="1"/>
  <c r="N86" i="1"/>
  <c r="G86" i="1" s="1"/>
  <c r="Q85" i="1"/>
  <c r="J85" i="1" s="1"/>
  <c r="P85" i="1"/>
  <c r="I85" i="1" s="1"/>
  <c r="N85" i="1"/>
  <c r="G85" i="1" s="1"/>
  <c r="Q84" i="1"/>
  <c r="J84" i="1" s="1"/>
  <c r="P84" i="1"/>
  <c r="I84" i="1" s="1"/>
  <c r="N84" i="1"/>
  <c r="G84" i="1" s="1"/>
  <c r="Q83" i="1"/>
  <c r="J83" i="1" s="1"/>
  <c r="P83" i="1"/>
  <c r="I83" i="1" s="1"/>
  <c r="N83" i="1"/>
  <c r="G83" i="1" s="1"/>
  <c r="Q82" i="1"/>
  <c r="J82" i="1" s="1"/>
  <c r="P82" i="1"/>
  <c r="I82" i="1" s="1"/>
  <c r="N82" i="1"/>
  <c r="G82" i="1" s="1"/>
  <c r="Q81" i="1"/>
  <c r="J81" i="1" s="1"/>
  <c r="P81" i="1"/>
  <c r="I81" i="1" s="1"/>
  <c r="N81" i="1"/>
  <c r="G81" i="1" s="1"/>
  <c r="Q80" i="1"/>
  <c r="J80" i="1" s="1"/>
  <c r="P80" i="1"/>
  <c r="I80" i="1" s="1"/>
  <c r="N80" i="1"/>
  <c r="G80" i="1" s="1"/>
  <c r="Q79" i="1"/>
  <c r="J79" i="1" s="1"/>
  <c r="P79" i="1"/>
  <c r="I79" i="1" s="1"/>
  <c r="N79" i="1"/>
  <c r="G79" i="1" s="1"/>
  <c r="Q78" i="1"/>
  <c r="J78" i="1" s="1"/>
  <c r="P78" i="1"/>
  <c r="I78" i="1" s="1"/>
  <c r="N78" i="1"/>
  <c r="G78" i="1" s="1"/>
  <c r="Q77" i="1"/>
  <c r="J77" i="1" s="1"/>
  <c r="P77" i="1"/>
  <c r="I77" i="1" s="1"/>
  <c r="N77" i="1"/>
  <c r="G77" i="1" s="1"/>
  <c r="Q76" i="1"/>
  <c r="J76" i="1" s="1"/>
  <c r="P76" i="1"/>
  <c r="I76" i="1" s="1"/>
  <c r="N76" i="1"/>
  <c r="G76" i="1" s="1"/>
  <c r="Q75" i="1"/>
  <c r="J75" i="1" s="1"/>
  <c r="P75" i="1"/>
  <c r="I75" i="1" s="1"/>
  <c r="N75" i="1"/>
  <c r="G75" i="1" s="1"/>
  <c r="Q74" i="1"/>
  <c r="J74" i="1" s="1"/>
  <c r="P74" i="1"/>
  <c r="I74" i="1" s="1"/>
  <c r="N74" i="1"/>
  <c r="G74" i="1" s="1"/>
  <c r="Q73" i="1"/>
  <c r="J73" i="1" s="1"/>
  <c r="P73" i="1"/>
  <c r="I73" i="1" s="1"/>
  <c r="N73" i="1"/>
  <c r="G73" i="1" s="1"/>
  <c r="Q72" i="1"/>
  <c r="J72" i="1" s="1"/>
  <c r="P72" i="1"/>
  <c r="I72" i="1" s="1"/>
  <c r="N72" i="1"/>
  <c r="G72" i="1" s="1"/>
  <c r="Q71" i="1"/>
  <c r="J71" i="1" s="1"/>
  <c r="P71" i="1"/>
  <c r="I71" i="1" s="1"/>
  <c r="N71" i="1"/>
  <c r="G71" i="1" s="1"/>
  <c r="Q105" i="1"/>
  <c r="J105" i="1" s="1"/>
  <c r="P105" i="1"/>
  <c r="I105" i="1" s="1"/>
  <c r="N105" i="1"/>
  <c r="G105" i="1" s="1"/>
  <c r="Q104" i="1"/>
  <c r="J104" i="1" s="1"/>
  <c r="P104" i="1"/>
  <c r="I104" i="1" s="1"/>
  <c r="N104" i="1"/>
  <c r="G104" i="1" s="1"/>
  <c r="Q103" i="1"/>
  <c r="J103" i="1" s="1"/>
  <c r="P103" i="1"/>
  <c r="I103" i="1" s="1"/>
  <c r="N103" i="1"/>
  <c r="G103" i="1" s="1"/>
  <c r="Q62" i="1"/>
  <c r="J62" i="1" s="1"/>
  <c r="P62" i="1"/>
  <c r="I62" i="1" s="1"/>
  <c r="N62" i="1"/>
  <c r="G62" i="1" s="1"/>
  <c r="Q60" i="1"/>
  <c r="J60" i="1" s="1"/>
  <c r="P60" i="1"/>
  <c r="I60" i="1" s="1"/>
  <c r="N60" i="1"/>
  <c r="G60" i="1" s="1"/>
  <c r="Q59" i="1"/>
  <c r="J59" i="1" s="1"/>
  <c r="P59" i="1"/>
  <c r="I59" i="1" s="1"/>
  <c r="N59" i="1"/>
  <c r="G59" i="1" s="1"/>
  <c r="Q58" i="1"/>
  <c r="J58" i="1" s="1"/>
  <c r="P58" i="1"/>
  <c r="I58" i="1" s="1"/>
  <c r="N58" i="1"/>
  <c r="G58" i="1" s="1"/>
  <c r="Q57" i="1"/>
  <c r="J57" i="1" s="1"/>
  <c r="P57" i="1"/>
  <c r="I57" i="1" s="1"/>
  <c r="N57" i="1"/>
  <c r="G57" i="1" s="1"/>
  <c r="Q56" i="1"/>
  <c r="J56" i="1" s="1"/>
  <c r="P56" i="1"/>
  <c r="I56" i="1" s="1"/>
  <c r="N56" i="1"/>
  <c r="G56" i="1" s="1"/>
  <c r="Q55" i="1"/>
  <c r="J55" i="1" s="1"/>
  <c r="P55" i="1"/>
  <c r="I55" i="1" s="1"/>
  <c r="N55" i="1"/>
  <c r="G55" i="1" s="1"/>
  <c r="Q54" i="1"/>
  <c r="J54" i="1" s="1"/>
  <c r="P54" i="1"/>
  <c r="I54" i="1" s="1"/>
  <c r="N54" i="1"/>
  <c r="G54" i="1" s="1"/>
  <c r="Q53" i="1"/>
  <c r="J53" i="1" s="1"/>
  <c r="P53" i="1"/>
  <c r="I53" i="1" s="1"/>
  <c r="N53" i="1"/>
  <c r="G53" i="1" s="1"/>
  <c r="Q52" i="1"/>
  <c r="J52" i="1" s="1"/>
  <c r="P52" i="1"/>
  <c r="I52" i="1" s="1"/>
  <c r="N52" i="1"/>
  <c r="G52" i="1" s="1"/>
  <c r="Q51" i="1"/>
  <c r="J51" i="1" s="1"/>
  <c r="P51" i="1"/>
  <c r="I51" i="1" s="1"/>
  <c r="N51" i="1"/>
  <c r="G51" i="1" s="1"/>
  <c r="Q50" i="1"/>
  <c r="J50" i="1" s="1"/>
  <c r="P50" i="1"/>
  <c r="I50" i="1" s="1"/>
  <c r="N50" i="1"/>
  <c r="G50" i="1" s="1"/>
  <c r="I5" i="1"/>
  <c r="D5" i="1"/>
  <c r="I8" i="1" l="1"/>
  <c r="I5" i="5"/>
  <c r="D9" i="5"/>
  <c r="D6" i="5"/>
  <c r="D10" i="5"/>
  <c r="D5" i="5"/>
  <c r="N27" i="1"/>
  <c r="G27" i="1" s="1"/>
  <c r="P27" i="1"/>
  <c r="I27" i="1" s="1"/>
  <c r="Q27" i="1"/>
  <c r="J27" i="1" s="1"/>
  <c r="N28" i="1"/>
  <c r="G28" i="1" s="1"/>
  <c r="P28" i="1"/>
  <c r="I28" i="1" s="1"/>
  <c r="Q28" i="1"/>
  <c r="J28" i="1" s="1"/>
  <c r="N29" i="1"/>
  <c r="G29" i="1" s="1"/>
  <c r="P29" i="1"/>
  <c r="I29" i="1" s="1"/>
  <c r="Q29" i="1"/>
  <c r="J29" i="1" s="1"/>
  <c r="N30" i="1"/>
  <c r="G30" i="1" s="1"/>
  <c r="P30" i="1"/>
  <c r="I30" i="1" s="1"/>
  <c r="Q30" i="1"/>
  <c r="J30" i="1" s="1"/>
  <c r="N31" i="1"/>
  <c r="G31" i="1" s="1"/>
  <c r="P31" i="1"/>
  <c r="I31" i="1" s="1"/>
  <c r="Q31" i="1"/>
  <c r="J31" i="1" s="1"/>
  <c r="N32" i="1"/>
  <c r="G32" i="1" s="1"/>
  <c r="P32" i="1"/>
  <c r="I32" i="1" s="1"/>
  <c r="Q32" i="1"/>
  <c r="J32" i="1" s="1"/>
  <c r="N33" i="1"/>
  <c r="G33" i="1" s="1"/>
  <c r="P33" i="1"/>
  <c r="I33" i="1" s="1"/>
  <c r="Q33" i="1"/>
  <c r="J33" i="1" s="1"/>
  <c r="N34" i="1"/>
  <c r="G34" i="1" s="1"/>
  <c r="P34" i="1"/>
  <c r="I34" i="1" s="1"/>
  <c r="Q34" i="1"/>
  <c r="J34" i="1" s="1"/>
  <c r="N35" i="1"/>
  <c r="G35" i="1" s="1"/>
  <c r="P35" i="1"/>
  <c r="I35" i="1" s="1"/>
  <c r="Q35" i="1"/>
  <c r="J35" i="1" s="1"/>
  <c r="N36" i="1"/>
  <c r="G36" i="1" s="1"/>
  <c r="P36" i="1"/>
  <c r="I36" i="1" s="1"/>
  <c r="Q36" i="1"/>
  <c r="J36" i="1" s="1"/>
  <c r="N37" i="1"/>
  <c r="G37" i="1" s="1"/>
  <c r="P37" i="1"/>
  <c r="I37" i="1" s="1"/>
  <c r="Q37" i="1"/>
  <c r="J37" i="1" s="1"/>
  <c r="N38" i="1"/>
  <c r="G38" i="1" s="1"/>
  <c r="P38" i="1"/>
  <c r="I38" i="1" s="1"/>
  <c r="Q38" i="1"/>
  <c r="J38" i="1" s="1"/>
  <c r="N39" i="1"/>
  <c r="G39" i="1" s="1"/>
  <c r="P39" i="1"/>
  <c r="I39" i="1" s="1"/>
  <c r="Q39" i="1"/>
  <c r="J39" i="1" s="1"/>
  <c r="N40" i="1"/>
  <c r="G40" i="1" s="1"/>
  <c r="P40" i="1"/>
  <c r="I40" i="1" s="1"/>
  <c r="Q40" i="1"/>
  <c r="J40" i="1" s="1"/>
  <c r="N41" i="1"/>
  <c r="G41" i="1" s="1"/>
  <c r="P41" i="1"/>
  <c r="I41" i="1" s="1"/>
  <c r="Q41" i="1"/>
  <c r="J41" i="1" s="1"/>
  <c r="N42" i="1"/>
  <c r="G42" i="1" s="1"/>
  <c r="P42" i="1"/>
  <c r="I42" i="1" s="1"/>
  <c r="Q42" i="1"/>
  <c r="J42" i="1" s="1"/>
  <c r="N43" i="1"/>
  <c r="G43" i="1" s="1"/>
  <c r="P43" i="1"/>
  <c r="I43" i="1" s="1"/>
  <c r="Q43" i="1"/>
  <c r="J43" i="1" s="1"/>
  <c r="N44" i="1"/>
  <c r="G44" i="1" s="1"/>
  <c r="P44" i="1"/>
  <c r="I44" i="1" s="1"/>
  <c r="Q44" i="1"/>
  <c r="J44" i="1" s="1"/>
  <c r="N45" i="1"/>
  <c r="G45" i="1" s="1"/>
  <c r="P45" i="1"/>
  <c r="I45" i="1" s="1"/>
  <c r="Q45" i="1"/>
  <c r="J45" i="1" s="1"/>
  <c r="N46" i="1"/>
  <c r="G46" i="1" s="1"/>
  <c r="P46" i="1"/>
  <c r="I46" i="1" s="1"/>
  <c r="Q46" i="1"/>
  <c r="J46" i="1" s="1"/>
  <c r="N47" i="1"/>
  <c r="G47" i="1" s="1"/>
  <c r="P47" i="1"/>
  <c r="I47" i="1" s="1"/>
  <c r="Q47" i="1"/>
  <c r="J47" i="1" s="1"/>
  <c r="N48" i="1"/>
  <c r="G48" i="1" s="1"/>
  <c r="P48" i="1"/>
  <c r="I48" i="1" s="1"/>
  <c r="Q48" i="1"/>
  <c r="J48" i="1" s="1"/>
  <c r="N49" i="1"/>
  <c r="G49" i="1" s="1"/>
  <c r="P49" i="1"/>
  <c r="I49" i="1" s="1"/>
  <c r="Q49" i="1"/>
  <c r="J49" i="1" s="1"/>
  <c r="Q108" i="1"/>
  <c r="J108" i="1" s="1"/>
  <c r="Q23" i="1"/>
  <c r="J23" i="1" s="1"/>
  <c r="Q26" i="1"/>
  <c r="J26" i="1" s="1"/>
  <c r="Q106" i="1"/>
  <c r="J106" i="1" s="1"/>
  <c r="Q107" i="1"/>
  <c r="J107" i="1" s="1"/>
  <c r="D10" i="1"/>
  <c r="D9" i="1"/>
  <c r="N106" i="1"/>
  <c r="G106" i="1" s="1"/>
  <c r="P106" i="1"/>
  <c r="I106" i="1" s="1"/>
  <c r="N24" i="1"/>
  <c r="G24" i="1" s="1"/>
  <c r="N25" i="1"/>
  <c r="G25" i="1" s="1"/>
  <c r="N26" i="1"/>
  <c r="G26" i="1" s="1"/>
  <c r="N107" i="1"/>
  <c r="G107" i="1" s="1"/>
  <c r="P107" i="1"/>
  <c r="I107" i="1" s="1"/>
  <c r="N22" i="1"/>
  <c r="G22" i="1" s="1"/>
  <c r="N23" i="1"/>
  <c r="G23" i="1" s="1"/>
  <c r="N108" i="1"/>
  <c r="G108" i="1" s="1"/>
  <c r="P108" i="1"/>
  <c r="I108" i="1" s="1"/>
  <c r="D6" i="1"/>
  <c r="I6" i="1"/>
  <c r="N21" i="1"/>
  <c r="G21" i="1" s="1"/>
  <c r="I8" i="5" l="1"/>
  <c r="I9" i="5"/>
  <c r="D7" i="5"/>
  <c r="I11" i="5" s="1"/>
  <c r="I7" i="5"/>
  <c r="I9" i="1"/>
  <c r="I10" i="1" s="1"/>
  <c r="D7" i="1"/>
  <c r="I12" i="1" s="1"/>
  <c r="I7" i="1"/>
  <c r="I10" i="5" l="1"/>
  <c r="Q25" i="5"/>
  <c r="J25" i="5" s="1"/>
  <c r="Q24" i="5"/>
  <c r="J24" i="5" s="1"/>
  <c r="Q22" i="5"/>
  <c r="J22" i="5" s="1"/>
  <c r="Q21" i="5"/>
  <c r="J21" i="5" s="1"/>
  <c r="Q24" i="1"/>
  <c r="J24" i="1" s="1"/>
  <c r="Q25" i="1"/>
  <c r="J25" i="1" s="1"/>
  <c r="I12" i="5"/>
  <c r="D12" i="5" s="1"/>
  <c r="D8" i="5"/>
  <c r="Q22" i="1"/>
  <c r="J22" i="1" s="1"/>
  <c r="Q21" i="1"/>
  <c r="J21" i="1" s="1"/>
  <c r="D8" i="1"/>
  <c r="I11" i="1"/>
  <c r="D12" i="1" s="1"/>
  <c r="P25" i="5" l="1"/>
  <c r="I25" i="5" s="1"/>
  <c r="P24" i="5"/>
  <c r="I24" i="5" s="1"/>
  <c r="P21" i="5"/>
  <c r="I21" i="5" s="1"/>
  <c r="P22" i="5"/>
  <c r="I22" i="5" s="1"/>
  <c r="D11" i="5"/>
  <c r="P26" i="1"/>
  <c r="I26" i="1" s="1"/>
  <c r="P25" i="1"/>
  <c r="I25" i="1" s="1"/>
  <c r="P24" i="1"/>
  <c r="I24" i="1" s="1"/>
  <c r="D11" i="1"/>
  <c r="P21" i="1"/>
  <c r="I21" i="1" s="1"/>
  <c r="P22" i="1"/>
  <c r="I22" i="1" s="1"/>
  <c r="P23" i="1"/>
  <c r="I23" i="1" s="1"/>
  <c r="O25" i="5" l="1"/>
  <c r="H25" i="5" s="1"/>
  <c r="O24" i="5"/>
  <c r="H24" i="5" s="1"/>
  <c r="O22" i="5"/>
  <c r="H22" i="5" s="1"/>
  <c r="O21" i="5"/>
  <c r="H21" i="5" s="1"/>
  <c r="O21" i="1"/>
  <c r="H21" i="1" s="1"/>
  <c r="O25" i="1"/>
  <c r="H25" i="1" s="1"/>
  <c r="O24" i="1"/>
  <c r="H24" i="1" s="1"/>
  <c r="O22" i="1"/>
  <c r="H22" i="1" s="1"/>
</calcChain>
</file>

<file path=xl/sharedStrings.xml><?xml version="1.0" encoding="utf-8"?>
<sst xmlns="http://schemas.openxmlformats.org/spreadsheetml/2006/main" count="108" uniqueCount="33">
  <si>
    <t>Scale Factor:</t>
  </si>
  <si>
    <t>Base Error:</t>
  </si>
  <si>
    <t>mm</t>
  </si>
  <si>
    <t>Scale Error:</t>
  </si>
  <si>
    <t>mm/Km</t>
  </si>
  <si>
    <t>Alpha:</t>
  </si>
  <si>
    <t>Easting Origin:</t>
  </si>
  <si>
    <t>Beta</t>
  </si>
  <si>
    <t>Northing Origin:</t>
  </si>
  <si>
    <t>Rotation:</t>
  </si>
  <si>
    <t>No</t>
  </si>
  <si>
    <t>Easting</t>
  </si>
  <si>
    <t>Northing</t>
  </si>
  <si>
    <t>Elevation</t>
  </si>
  <si>
    <t>Transformed Co-ordinates (m)</t>
  </si>
  <si>
    <t>Original Baseline (m)</t>
  </si>
  <si>
    <t>Transformed Baseline (m)</t>
  </si>
  <si>
    <t>Delta Height 1:</t>
  </si>
  <si>
    <t>Delta Height 2:</t>
  </si>
  <si>
    <t>Mean Ht Diff:</t>
  </si>
  <si>
    <t>Height Error:</t>
  </si>
  <si>
    <t>www.engineeringsurveyor.com</t>
  </si>
  <si>
    <t>Original Co-ordinates (m)</t>
  </si>
  <si>
    <t>degrees</t>
  </si>
  <si>
    <t>metres</t>
  </si>
  <si>
    <t>Old Bearing:</t>
  </si>
  <si>
    <t>New Bearing:</t>
  </si>
  <si>
    <t>Old Baselength:</t>
  </si>
  <si>
    <t>New Baselength:</t>
  </si>
  <si>
    <t>© Mark Adams 2022</t>
  </si>
  <si>
    <t>Co-ordinate Transformation Spreadsheet v3.1</t>
  </si>
  <si>
    <t xml:space="preserve">  Do not edit cells</t>
  </si>
  <si>
    <t xml:space="preserve">  Copy output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</si>
</sst>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0.0000"/>
    <numFmt numFmtId="167" formatCode="0.0"/>
    <numFmt numFmtId="168" formatCode="0.00000"/>
    <numFmt numFmtId="169" formatCode="0.000"/>
    <numFmt numFmtId="170" formatCode="000"/>
    <numFmt numFmtId="171" formatCode="0000"/>
    <numFmt numFmtId="172" formatCode="#,##0.0_);\(#,##0.0\)"/>
    <numFmt numFmtId="173" formatCode="0.00;[Red]0.00"/>
    <numFmt numFmtId="174" formatCode="&quot;$&quot;#,##0.000"/>
    <numFmt numFmtId="175" formatCode="&quot;$&quot;#,##0.00"/>
    <numFmt numFmtId="176" formatCode="#,##0.000"/>
    <numFmt numFmtId="177" formatCode="General_)"/>
    <numFmt numFmtId="178" formatCode="0.00_)"/>
    <numFmt numFmtId="179" formatCode="#,##0.000_);\(#,##0.000\)"/>
    <numFmt numFmtId="180" formatCode="0.00000000"/>
  </numFmts>
  <fonts count="16" x14ac:knownFonts="1">
    <font>
      <sz val="10"/>
      <name val="MS Sans Serif"/>
    </font>
    <font>
      <sz val="10"/>
      <name val="Arial"/>
    </font>
    <font>
      <sz val="9"/>
      <name val="Times New Roman"/>
      <family val="1"/>
    </font>
    <font>
      <sz val="10"/>
      <name val="Courier"/>
    </font>
    <font>
      <sz val="8"/>
      <name val="Arial"/>
      <family val="2"/>
    </font>
    <font>
      <sz val="8"/>
      <name val="Arial"/>
    </font>
    <font>
      <sz val="10"/>
      <name val="MS Sans Serif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i/>
      <sz val="16"/>
      <name val="Helv"/>
    </font>
    <font>
      <sz val="12"/>
      <color indexed="8"/>
      <name val="Times New Roman"/>
      <family val="1"/>
    </font>
    <font>
      <sz val="6"/>
      <color indexed="8"/>
      <name val="Arial"/>
    </font>
    <font>
      <sz val="8"/>
      <name val="MS Sans Serif"/>
    </font>
    <font>
      <b/>
      <sz val="10"/>
      <name val="MS Sans Serif"/>
      <family val="2"/>
    </font>
    <font>
      <b/>
      <sz val="10"/>
      <name val="MS Sans Serif"/>
    </font>
    <font>
      <sz val="10"/>
      <color rgb="FFFF0000"/>
      <name val="MS Sans Serif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FF0000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medium">
        <color indexed="64"/>
      </right>
      <top style="thin">
        <color indexed="64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rgb="FFFF0000"/>
      </bottom>
      <diagonal/>
    </border>
    <border>
      <left style="medium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43">
    <xf numFmtId="0" fontId="0" fillId="0" borderId="0"/>
    <xf numFmtId="170" fontId="1" fillId="0" borderId="0" applyFill="0" applyBorder="0" applyAlignment="0"/>
    <xf numFmtId="177" fontId="2" fillId="0" borderId="0" applyFill="0" applyBorder="0" applyAlignment="0"/>
    <xf numFmtId="169" fontId="2" fillId="0" borderId="0" applyFill="0" applyBorder="0" applyAlignment="0"/>
    <xf numFmtId="172" fontId="3" fillId="0" borderId="0" applyFill="0" applyBorder="0" applyAlignment="0"/>
    <xf numFmtId="179" fontId="3" fillId="0" borderId="0" applyFill="0" applyBorder="0" applyAlignment="0"/>
    <xf numFmtId="170" fontId="1" fillId="0" borderId="0" applyFill="0" applyBorder="0" applyAlignment="0"/>
    <xf numFmtId="173" fontId="1" fillId="0" borderId="0" applyFill="0" applyBorder="0" applyAlignment="0"/>
    <xf numFmtId="177" fontId="2" fillId="0" borderId="0" applyFill="0" applyBorder="0" applyAlignment="0"/>
    <xf numFmtId="170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14" fontId="7" fillId="0" borderId="0" applyFill="0" applyBorder="0" applyAlignment="0"/>
    <xf numFmtId="171" fontId="1" fillId="0" borderId="1">
      <alignment vertical="center"/>
    </xf>
    <xf numFmtId="170" fontId="1" fillId="0" borderId="0" applyFill="0" applyBorder="0" applyAlignment="0"/>
    <xf numFmtId="177" fontId="2" fillId="0" borderId="0" applyFill="0" applyBorder="0" applyAlignment="0"/>
    <xf numFmtId="170" fontId="1" fillId="0" borderId="0" applyFill="0" applyBorder="0" applyAlignment="0"/>
    <xf numFmtId="173" fontId="1" fillId="0" borderId="0" applyFill="0" applyBorder="0" applyAlignment="0"/>
    <xf numFmtId="177" fontId="2" fillId="0" borderId="0" applyFill="0" applyBorder="0" applyAlignment="0"/>
    <xf numFmtId="38" fontId="4" fillId="2" borderId="0" applyNumberFormat="0" applyBorder="0" applyAlignment="0" applyProtection="0"/>
    <xf numFmtId="0" fontId="8" fillId="0" borderId="2" applyNumberFormat="0" applyAlignment="0" applyProtection="0">
      <alignment horizontal="left" vertical="center"/>
    </xf>
    <xf numFmtId="0" fontId="8" fillId="0" borderId="3">
      <alignment horizontal="left" vertical="center"/>
    </xf>
    <xf numFmtId="10" fontId="4" fillId="3" borderId="4" applyNumberFormat="0" applyBorder="0" applyAlignment="0" applyProtection="0"/>
    <xf numFmtId="170" fontId="1" fillId="0" borderId="0" applyFill="0" applyBorder="0" applyAlignment="0"/>
    <xf numFmtId="177" fontId="2" fillId="0" borderId="0" applyFill="0" applyBorder="0" applyAlignment="0"/>
    <xf numFmtId="170" fontId="1" fillId="0" borderId="0" applyFill="0" applyBorder="0" applyAlignment="0"/>
    <xf numFmtId="173" fontId="1" fillId="0" borderId="0" applyFill="0" applyBorder="0" applyAlignment="0"/>
    <xf numFmtId="177" fontId="2" fillId="0" borderId="0" applyFill="0" applyBorder="0" applyAlignment="0"/>
    <xf numFmtId="178" fontId="9" fillId="0" borderId="0"/>
    <xf numFmtId="0" fontId="10" fillId="4" borderId="0"/>
    <xf numFmtId="179" fontId="3" fillId="0" borderId="0" applyFont="0" applyFill="0" applyBorder="0" applyAlignment="0" applyProtection="0"/>
    <xf numFmtId="176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70" fontId="1" fillId="0" borderId="0" applyFill="0" applyBorder="0" applyAlignment="0"/>
    <xf numFmtId="177" fontId="2" fillId="0" borderId="0" applyFill="0" applyBorder="0" applyAlignment="0"/>
    <xf numFmtId="170" fontId="1" fillId="0" borderId="0" applyFill="0" applyBorder="0" applyAlignment="0"/>
    <xf numFmtId="173" fontId="1" fillId="0" borderId="0" applyFill="0" applyBorder="0" applyAlignment="0"/>
    <xf numFmtId="177" fontId="2" fillId="0" borderId="0" applyFill="0" applyBorder="0" applyAlignment="0"/>
    <xf numFmtId="0" fontId="5" fillId="0" borderId="0"/>
    <xf numFmtId="49" fontId="7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</cellStyleXfs>
  <cellXfs count="148">
    <xf numFmtId="0" fontId="0" fillId="0" borderId="0" xfId="0"/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left" vertical="center"/>
    </xf>
    <xf numFmtId="166" fontId="0" fillId="5" borderId="0" xfId="0" applyNumberForma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166" fontId="6" fillId="5" borderId="0" xfId="0" applyNumberFormat="1" applyFont="1" applyFill="1" applyAlignment="1">
      <alignment horizontal="center" vertical="center"/>
    </xf>
    <xf numFmtId="0" fontId="6" fillId="5" borderId="0" xfId="0" applyFont="1" applyFill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0" fillId="5" borderId="0" xfId="0" applyFont="1" applyFill="1" applyAlignment="1">
      <alignment horizontal="right"/>
    </xf>
    <xf numFmtId="0" fontId="0" fillId="6" borderId="15" xfId="0" applyFill="1" applyBorder="1" applyAlignment="1">
      <alignment horizontal="center" vertical="center"/>
    </xf>
    <xf numFmtId="0" fontId="0" fillId="6" borderId="16" xfId="0" applyFill="1" applyBorder="1" applyAlignment="1">
      <alignment horizontal="right" vertical="center"/>
    </xf>
    <xf numFmtId="168" fontId="0" fillId="6" borderId="16" xfId="0" applyNumberFormat="1" applyFill="1" applyBorder="1" applyAlignment="1">
      <alignment horizontal="right" vertical="center"/>
    </xf>
    <xf numFmtId="166" fontId="0" fillId="6" borderId="16" xfId="0" applyNumberFormat="1" applyFill="1" applyBorder="1" applyAlignment="1">
      <alignment horizontal="left" vertical="center"/>
    </xf>
    <xf numFmtId="0" fontId="0" fillId="6" borderId="16" xfId="0" applyFill="1" applyBorder="1" applyAlignment="1">
      <alignment horizontal="left" vertical="center"/>
    </xf>
    <xf numFmtId="0" fontId="0" fillId="6" borderId="17" xfId="0" applyFill="1" applyBorder="1" applyAlignment="1">
      <alignment horizontal="left" vertical="center"/>
    </xf>
    <xf numFmtId="0" fontId="0" fillId="6" borderId="18" xfId="0" applyFill="1" applyBorder="1" applyAlignment="1">
      <alignment horizontal="center" vertical="center"/>
    </xf>
    <xf numFmtId="0" fontId="0" fillId="6" borderId="0" xfId="0" applyFill="1" applyBorder="1" applyAlignment="1">
      <alignment horizontal="right" vertical="center"/>
    </xf>
    <xf numFmtId="166" fontId="0" fillId="6" borderId="0" xfId="0" applyNumberFormat="1" applyFill="1" applyBorder="1" applyAlignment="1">
      <alignment horizontal="right" vertical="center"/>
    </xf>
    <xf numFmtId="166" fontId="0" fillId="6" borderId="0" xfId="0" applyNumberForma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0" fontId="0" fillId="6" borderId="19" xfId="0" applyFill="1" applyBorder="1" applyAlignment="1">
      <alignment horizontal="left" vertical="center"/>
    </xf>
    <xf numFmtId="0" fontId="0" fillId="6" borderId="0" xfId="0" applyFill="1" applyBorder="1" applyAlignment="1">
      <alignment horizontal="right"/>
    </xf>
    <xf numFmtId="167" fontId="0" fillId="6" borderId="0" xfId="0" applyNumberFormat="1" applyFill="1" applyBorder="1" applyAlignment="1">
      <alignment horizontal="right"/>
    </xf>
    <xf numFmtId="167" fontId="0" fillId="6" borderId="19" xfId="0" applyNumberFormat="1" applyFill="1" applyBorder="1" applyAlignment="1">
      <alignment horizontal="left" vertical="center"/>
    </xf>
    <xf numFmtId="167" fontId="0" fillId="6" borderId="0" xfId="0" applyNumberFormat="1" applyFill="1" applyBorder="1"/>
    <xf numFmtId="0" fontId="0" fillId="6" borderId="0" xfId="0" applyFill="1" applyBorder="1"/>
    <xf numFmtId="168" fontId="0" fillId="6" borderId="0" xfId="0" applyNumberFormat="1" applyFill="1" applyBorder="1" applyAlignment="1">
      <alignment horizontal="right" vertical="center"/>
    </xf>
    <xf numFmtId="166" fontId="0" fillId="6" borderId="19" xfId="0" applyNumberFormat="1" applyFill="1" applyBorder="1" applyAlignment="1">
      <alignment horizontal="left" vertical="center"/>
    </xf>
    <xf numFmtId="0" fontId="6" fillId="6" borderId="0" xfId="0" applyFont="1" applyFill="1" applyBorder="1" applyAlignment="1">
      <alignment horizontal="right"/>
    </xf>
    <xf numFmtId="166" fontId="6" fillId="6" borderId="0" xfId="0" applyNumberFormat="1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center" vertical="center"/>
    </xf>
    <xf numFmtId="166" fontId="0" fillId="6" borderId="0" xfId="0" applyNumberFormat="1" applyFill="1" applyBorder="1" applyAlignment="1">
      <alignment horizontal="right"/>
    </xf>
    <xf numFmtId="167" fontId="6" fillId="6" borderId="19" xfId="0" applyNumberFormat="1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left" vertical="center"/>
    </xf>
    <xf numFmtId="0" fontId="6" fillId="6" borderId="0" xfId="0" applyFont="1" applyFill="1" applyAlignment="1">
      <alignment horizontal="center" vertical="center"/>
    </xf>
    <xf numFmtId="0" fontId="0" fillId="6" borderId="0" xfId="0" applyNumberFormat="1" applyFill="1" applyBorder="1" applyAlignment="1">
      <alignment horizontal="right" vertical="center"/>
    </xf>
    <xf numFmtId="180" fontId="0" fillId="6" borderId="0" xfId="0" applyNumberFormat="1" applyFill="1" applyBorder="1" applyAlignment="1">
      <alignment horizontal="right" vertical="center"/>
    </xf>
    <xf numFmtId="0" fontId="0" fillId="6" borderId="20" xfId="0" applyFill="1" applyBorder="1" applyAlignment="1">
      <alignment horizontal="center" vertical="center"/>
    </xf>
    <xf numFmtId="0" fontId="0" fillId="6" borderId="21" xfId="0" applyFill="1" applyBorder="1" applyAlignment="1">
      <alignment horizontal="right" vertical="center"/>
    </xf>
    <xf numFmtId="166" fontId="0" fillId="6" borderId="21" xfId="0" applyNumberFormat="1" applyFill="1" applyBorder="1" applyAlignment="1">
      <alignment horizontal="right" vertical="center"/>
    </xf>
    <xf numFmtId="166" fontId="0" fillId="6" borderId="21" xfId="0" applyNumberFormat="1" applyFill="1" applyBorder="1" applyAlignment="1">
      <alignment horizontal="left" vertical="center"/>
    </xf>
    <xf numFmtId="0" fontId="0" fillId="6" borderId="21" xfId="0" applyFill="1" applyBorder="1" applyAlignment="1">
      <alignment horizontal="left" vertical="center"/>
    </xf>
    <xf numFmtId="0" fontId="0" fillId="6" borderId="21" xfId="0" applyNumberFormat="1" applyFill="1" applyBorder="1" applyAlignment="1">
      <alignment horizontal="right" vertical="center"/>
    </xf>
    <xf numFmtId="180" fontId="0" fillId="6" borderId="21" xfId="0" applyNumberFormat="1" applyFill="1" applyBorder="1" applyAlignment="1">
      <alignment horizontal="right" vertical="center"/>
    </xf>
    <xf numFmtId="0" fontId="0" fillId="6" borderId="22" xfId="0" applyFill="1" applyBorder="1" applyAlignment="1">
      <alignment horizontal="center" vertical="center"/>
    </xf>
    <xf numFmtId="167" fontId="0" fillId="6" borderId="0" xfId="0" applyNumberFormat="1" applyFill="1" applyAlignment="1">
      <alignment horizontal="right" vertical="center"/>
    </xf>
    <xf numFmtId="0" fontId="0" fillId="5" borderId="9" xfId="0" applyFill="1" applyBorder="1" applyAlignment="1" applyProtection="1">
      <alignment horizontal="center" vertical="center"/>
      <protection locked="0"/>
    </xf>
    <xf numFmtId="166" fontId="0" fillId="5" borderId="5" xfId="0" applyNumberFormat="1" applyFill="1" applyBorder="1" applyAlignment="1" applyProtection="1">
      <alignment horizontal="center" vertical="center"/>
      <protection locked="0"/>
    </xf>
    <xf numFmtId="166" fontId="0" fillId="5" borderId="9" xfId="0" applyNumberFormat="1" applyFill="1" applyBorder="1" applyAlignment="1" applyProtection="1">
      <alignment horizontal="center" vertical="center"/>
      <protection locked="0"/>
    </xf>
    <xf numFmtId="0" fontId="0" fillId="5" borderId="8" xfId="0" applyFill="1" applyBorder="1" applyAlignment="1" applyProtection="1">
      <alignment horizontal="center" vertical="center"/>
      <protection locked="0"/>
    </xf>
    <xf numFmtId="166" fontId="0" fillId="5" borderId="6" xfId="0" applyNumberFormat="1" applyFill="1" applyBorder="1" applyAlignment="1" applyProtection="1">
      <alignment horizontal="center" vertical="center"/>
      <protection locked="0"/>
    </xf>
    <xf numFmtId="166" fontId="0" fillId="5" borderId="12" xfId="0" applyNumberFormat="1" applyFill="1" applyBorder="1" applyAlignment="1" applyProtection="1">
      <alignment horizontal="center" vertical="center"/>
      <protection locked="0"/>
    </xf>
    <xf numFmtId="0" fontId="0" fillId="5" borderId="12" xfId="0" applyFill="1" applyBorder="1" applyAlignment="1" applyProtection="1">
      <alignment horizontal="center" vertical="center"/>
      <protection locked="0"/>
    </xf>
    <xf numFmtId="0" fontId="0" fillId="5" borderId="10" xfId="0" applyFill="1" applyBorder="1" applyAlignment="1" applyProtection="1">
      <alignment horizontal="center" vertical="center"/>
      <protection locked="0"/>
    </xf>
    <xf numFmtId="166" fontId="0" fillId="5" borderId="7" xfId="0" applyNumberFormat="1" applyFill="1" applyBorder="1" applyAlignment="1" applyProtection="1">
      <alignment horizontal="center" vertical="center"/>
      <protection locked="0"/>
    </xf>
    <xf numFmtId="166" fontId="0" fillId="5" borderId="11" xfId="0" applyNumberFormat="1" applyFill="1" applyBorder="1" applyAlignment="1" applyProtection="1">
      <alignment horizontal="center" vertical="center"/>
      <protection locked="0"/>
    </xf>
    <xf numFmtId="0" fontId="0" fillId="6" borderId="9" xfId="0" applyFill="1" applyBorder="1" applyAlignment="1" applyProtection="1">
      <alignment horizontal="center" vertical="center"/>
      <protection locked="0"/>
    </xf>
    <xf numFmtId="166" fontId="0" fillId="6" borderId="9" xfId="0" applyNumberFormat="1" applyFill="1" applyBorder="1" applyAlignment="1" applyProtection="1">
      <alignment horizontal="center" vertical="center"/>
      <protection locked="0"/>
    </xf>
    <xf numFmtId="0" fontId="0" fillId="6" borderId="11" xfId="0" applyFill="1" applyBorder="1" applyAlignment="1" applyProtection="1">
      <alignment horizontal="center" vertical="center"/>
      <protection locked="0"/>
    </xf>
    <xf numFmtId="166" fontId="0" fillId="6" borderId="11" xfId="0" applyNumberFormat="1" applyFill="1" applyBorder="1" applyAlignment="1" applyProtection="1">
      <alignment horizontal="center" vertical="center"/>
      <protection locked="0"/>
    </xf>
    <xf numFmtId="0" fontId="0" fillId="6" borderId="12" xfId="0" applyFill="1" applyBorder="1" applyAlignment="1" applyProtection="1">
      <alignment horizontal="center" vertical="center"/>
      <protection locked="0"/>
    </xf>
    <xf numFmtId="166" fontId="0" fillId="6" borderId="12" xfId="0" applyNumberFormat="1" applyFill="1" applyBorder="1" applyAlignment="1" applyProtection="1">
      <alignment horizontal="center" vertical="center"/>
      <protection locked="0"/>
    </xf>
    <xf numFmtId="166" fontId="0" fillId="5" borderId="23" xfId="0" applyNumberFormat="1" applyFill="1" applyBorder="1" applyAlignment="1" applyProtection="1">
      <alignment horizontal="center" vertical="center"/>
      <protection locked="0"/>
    </xf>
    <xf numFmtId="166" fontId="0" fillId="5" borderId="10" xfId="0" applyNumberFormat="1" applyFill="1" applyBorder="1" applyAlignment="1" applyProtection="1">
      <alignment horizontal="center" vertical="center"/>
      <protection locked="0"/>
    </xf>
    <xf numFmtId="0" fontId="0" fillId="6" borderId="10" xfId="0" applyFill="1" applyBorder="1" applyAlignment="1" applyProtection="1">
      <alignment horizontal="center" vertical="center"/>
      <protection locked="0"/>
    </xf>
    <xf numFmtId="166" fontId="0" fillId="6" borderId="10" xfId="0" applyNumberFormat="1" applyFill="1" applyBorder="1" applyAlignment="1" applyProtection="1">
      <alignment horizontal="center" vertical="center"/>
      <protection locked="0"/>
    </xf>
    <xf numFmtId="0" fontId="0" fillId="7" borderId="9" xfId="0" applyFill="1" applyBorder="1" applyAlignment="1" applyProtection="1">
      <alignment horizontal="center" vertical="center"/>
    </xf>
    <xf numFmtId="166" fontId="0" fillId="7" borderId="5" xfId="0" applyNumberFormat="1" applyFill="1" applyBorder="1" applyAlignment="1" applyProtection="1">
      <alignment horizontal="center" vertical="center"/>
    </xf>
    <xf numFmtId="166" fontId="0" fillId="7" borderId="9" xfId="0" applyNumberFormat="1" applyFill="1" applyBorder="1" applyAlignment="1" applyProtection="1">
      <alignment horizontal="center" vertical="center"/>
    </xf>
    <xf numFmtId="0" fontId="0" fillId="7" borderId="8" xfId="0" applyFill="1" applyBorder="1" applyAlignment="1" applyProtection="1">
      <alignment horizontal="center" vertical="center"/>
    </xf>
    <xf numFmtId="166" fontId="0" fillId="7" borderId="6" xfId="0" applyNumberFormat="1" applyFill="1" applyBorder="1" applyAlignment="1" applyProtection="1">
      <alignment horizontal="center" vertical="center"/>
    </xf>
    <xf numFmtId="166" fontId="0" fillId="7" borderId="12" xfId="0" applyNumberFormat="1" applyFill="1" applyBorder="1" applyAlignment="1" applyProtection="1">
      <alignment horizontal="center" vertical="center"/>
    </xf>
    <xf numFmtId="0" fontId="0" fillId="7" borderId="12" xfId="0" applyFill="1" applyBorder="1" applyAlignment="1" applyProtection="1">
      <alignment horizontal="center" vertical="center"/>
    </xf>
    <xf numFmtId="0" fontId="0" fillId="7" borderId="9" xfId="0" applyFill="1" applyBorder="1" applyAlignment="1" applyProtection="1">
      <alignment horizontal="center" vertical="center"/>
      <protection locked="0"/>
    </xf>
    <xf numFmtId="166" fontId="0" fillId="7" borderId="9" xfId="0" applyNumberFormat="1" applyFill="1" applyBorder="1" applyAlignment="1" applyProtection="1">
      <alignment horizontal="center" vertical="center"/>
      <protection locked="0"/>
    </xf>
    <xf numFmtId="0" fontId="0" fillId="7" borderId="11" xfId="0" applyFill="1" applyBorder="1" applyAlignment="1" applyProtection="1">
      <alignment horizontal="center" vertical="center"/>
      <protection locked="0"/>
    </xf>
    <xf numFmtId="166" fontId="0" fillId="7" borderId="11" xfId="0" applyNumberFormat="1" applyFill="1" applyBorder="1" applyAlignment="1" applyProtection="1">
      <alignment horizontal="center" vertical="center"/>
      <protection locked="0"/>
    </xf>
    <xf numFmtId="0" fontId="0" fillId="7" borderId="12" xfId="0" applyFill="1" applyBorder="1" applyAlignment="1" applyProtection="1">
      <alignment horizontal="center" vertical="center"/>
      <protection locked="0"/>
    </xf>
    <xf numFmtId="166" fontId="0" fillId="7" borderId="12" xfId="0" applyNumberFormat="1" applyFill="1" applyBorder="1" applyAlignment="1" applyProtection="1">
      <alignment horizontal="center" vertical="center"/>
      <protection locked="0"/>
    </xf>
    <xf numFmtId="0" fontId="0" fillId="7" borderId="10" xfId="0" applyFill="1" applyBorder="1" applyAlignment="1" applyProtection="1">
      <alignment horizontal="center" vertical="center"/>
      <protection locked="0"/>
    </xf>
    <xf numFmtId="166" fontId="0" fillId="7" borderId="10" xfId="0" applyNumberFormat="1" applyFill="1" applyBorder="1" applyAlignment="1" applyProtection="1">
      <alignment horizontal="center" vertical="center"/>
      <protection locked="0"/>
    </xf>
    <xf numFmtId="0" fontId="0" fillId="7" borderId="24" xfId="0" applyFill="1" applyBorder="1" applyAlignment="1" applyProtection="1">
      <alignment horizontal="center" vertical="center"/>
      <protection locked="0"/>
    </xf>
    <xf numFmtId="166" fontId="0" fillId="7" borderId="25" xfId="0" applyNumberFormat="1" applyFill="1" applyBorder="1" applyAlignment="1" applyProtection="1">
      <alignment horizontal="center" vertical="center"/>
      <protection locked="0"/>
    </xf>
    <xf numFmtId="166" fontId="0" fillId="7" borderId="26" xfId="0" applyNumberFormat="1" applyFill="1" applyBorder="1" applyAlignment="1" applyProtection="1">
      <alignment horizontal="center" vertical="center"/>
      <protection locked="0"/>
    </xf>
    <xf numFmtId="0" fontId="0" fillId="7" borderId="27" xfId="0" applyFill="1" applyBorder="1" applyAlignment="1" applyProtection="1">
      <alignment horizontal="center" vertical="center"/>
      <protection locked="0"/>
    </xf>
    <xf numFmtId="166" fontId="0" fillId="7" borderId="28" xfId="0" applyNumberFormat="1" applyFill="1" applyBorder="1" applyAlignment="1" applyProtection="1">
      <alignment horizontal="center" vertical="center"/>
      <protection locked="0"/>
    </xf>
    <xf numFmtId="0" fontId="0" fillId="7" borderId="29" xfId="0" applyFill="1" applyBorder="1" applyAlignment="1" applyProtection="1">
      <alignment horizontal="center" vertical="center"/>
      <protection locked="0"/>
    </xf>
    <xf numFmtId="166" fontId="0" fillId="7" borderId="30" xfId="0" applyNumberFormat="1" applyFill="1" applyBorder="1" applyAlignment="1" applyProtection="1">
      <alignment horizontal="center" vertical="center"/>
      <protection locked="0"/>
    </xf>
    <xf numFmtId="0" fontId="0" fillId="7" borderId="31" xfId="0" applyFill="1" applyBorder="1" applyAlignment="1" applyProtection="1">
      <alignment horizontal="center" vertical="center"/>
      <protection locked="0"/>
    </xf>
    <xf numFmtId="166" fontId="0" fillId="7" borderId="32" xfId="0" applyNumberFormat="1" applyFill="1" applyBorder="1" applyAlignment="1" applyProtection="1">
      <alignment horizontal="center" vertical="center"/>
      <protection locked="0"/>
    </xf>
    <xf numFmtId="0" fontId="0" fillId="7" borderId="33" xfId="0" applyFill="1" applyBorder="1" applyAlignment="1" applyProtection="1">
      <alignment horizontal="center" vertical="center"/>
      <protection locked="0"/>
    </xf>
    <xf numFmtId="166" fontId="0" fillId="7" borderId="34" xfId="0" applyNumberFormat="1" applyFill="1" applyBorder="1" applyAlignment="1" applyProtection="1">
      <alignment horizontal="center" vertical="center"/>
      <protection locked="0"/>
    </xf>
    <xf numFmtId="166" fontId="0" fillId="7" borderId="35" xfId="0" applyNumberFormat="1" applyFill="1" applyBorder="1" applyAlignment="1" applyProtection="1">
      <alignment horizontal="center" vertical="center"/>
      <protection locked="0"/>
    </xf>
    <xf numFmtId="0" fontId="15" fillId="5" borderId="0" xfId="0" applyFont="1" applyFill="1" applyAlignment="1">
      <alignment horizontal="left" vertical="center"/>
    </xf>
    <xf numFmtId="0" fontId="0" fillId="8" borderId="15" xfId="0" applyFill="1" applyBorder="1" applyAlignment="1">
      <alignment horizontal="center" vertical="center"/>
    </xf>
    <xf numFmtId="0" fontId="0" fillId="8" borderId="16" xfId="0" applyFill="1" applyBorder="1" applyAlignment="1">
      <alignment horizontal="right" vertical="center"/>
    </xf>
    <xf numFmtId="168" fontId="0" fillId="8" borderId="16" xfId="0" applyNumberFormat="1" applyFill="1" applyBorder="1" applyAlignment="1">
      <alignment horizontal="right" vertical="center"/>
    </xf>
    <xf numFmtId="166" fontId="0" fillId="8" borderId="16" xfId="0" applyNumberFormat="1" applyFill="1" applyBorder="1" applyAlignment="1">
      <alignment horizontal="left" vertical="center"/>
    </xf>
    <xf numFmtId="0" fontId="0" fillId="8" borderId="16" xfId="0" applyFill="1" applyBorder="1" applyAlignment="1">
      <alignment horizontal="left" vertical="center"/>
    </xf>
    <xf numFmtId="0" fontId="0" fillId="8" borderId="17" xfId="0" applyFill="1" applyBorder="1" applyAlignment="1">
      <alignment horizontal="left" vertical="center"/>
    </xf>
    <xf numFmtId="0" fontId="0" fillId="8" borderId="18" xfId="0" applyFill="1" applyBorder="1" applyAlignment="1">
      <alignment horizontal="center" vertical="center"/>
    </xf>
    <xf numFmtId="0" fontId="0" fillId="8" borderId="0" xfId="0" applyFill="1" applyBorder="1" applyAlignment="1">
      <alignment horizontal="right" vertical="center"/>
    </xf>
    <xf numFmtId="166" fontId="0" fillId="8" borderId="0" xfId="0" applyNumberFormat="1" applyFill="1" applyBorder="1" applyAlignment="1">
      <alignment horizontal="right" vertical="center"/>
    </xf>
    <xf numFmtId="166" fontId="0" fillId="8" borderId="0" xfId="0" applyNumberFormat="1" applyFill="1" applyBorder="1" applyAlignment="1">
      <alignment horizontal="left" vertical="center"/>
    </xf>
    <xf numFmtId="0" fontId="0" fillId="8" borderId="0" xfId="0" applyFill="1" applyBorder="1" applyAlignment="1">
      <alignment horizontal="left" vertical="center"/>
    </xf>
    <xf numFmtId="0" fontId="0" fillId="8" borderId="19" xfId="0" applyFill="1" applyBorder="1" applyAlignment="1">
      <alignment horizontal="left" vertical="center"/>
    </xf>
    <xf numFmtId="180" fontId="0" fillId="8" borderId="0" xfId="0" applyNumberFormat="1" applyFill="1" applyBorder="1" applyAlignment="1">
      <alignment horizontal="right" vertical="center"/>
    </xf>
    <xf numFmtId="0" fontId="0" fillId="8" borderId="0" xfId="0" applyFill="1" applyBorder="1" applyAlignment="1">
      <alignment horizontal="right"/>
    </xf>
    <xf numFmtId="167" fontId="0" fillId="8" borderId="0" xfId="0" applyNumberFormat="1" applyFill="1" applyBorder="1" applyAlignment="1">
      <alignment horizontal="right"/>
    </xf>
    <xf numFmtId="167" fontId="0" fillId="8" borderId="19" xfId="0" applyNumberFormat="1" applyFill="1" applyBorder="1" applyAlignment="1">
      <alignment horizontal="left" vertical="center"/>
    </xf>
    <xf numFmtId="167" fontId="0" fillId="8" borderId="0" xfId="0" applyNumberFormat="1" applyFill="1" applyBorder="1"/>
    <xf numFmtId="0" fontId="0" fillId="8" borderId="0" xfId="0" applyFill="1" applyBorder="1"/>
    <xf numFmtId="168" fontId="0" fillId="8" borderId="0" xfId="0" applyNumberFormat="1" applyFill="1" applyBorder="1" applyAlignment="1">
      <alignment horizontal="right" vertical="center"/>
    </xf>
    <xf numFmtId="166" fontId="0" fillId="8" borderId="19" xfId="0" applyNumberFormat="1" applyFill="1" applyBorder="1" applyAlignment="1">
      <alignment horizontal="left" vertical="center"/>
    </xf>
    <xf numFmtId="0" fontId="6" fillId="8" borderId="0" xfId="0" applyFont="1" applyFill="1" applyBorder="1" applyAlignment="1">
      <alignment horizontal="right"/>
    </xf>
    <xf numFmtId="166" fontId="6" fillId="8" borderId="0" xfId="0" applyNumberFormat="1" applyFont="1" applyFill="1" applyBorder="1" applyAlignment="1">
      <alignment horizontal="left" vertical="center"/>
    </xf>
    <xf numFmtId="0" fontId="6" fillId="8" borderId="0" xfId="0" applyFont="1" applyFill="1" applyBorder="1" applyAlignment="1">
      <alignment horizontal="center" vertical="center"/>
    </xf>
    <xf numFmtId="166" fontId="0" fillId="8" borderId="0" xfId="0" applyNumberFormat="1" applyFill="1" applyBorder="1" applyAlignment="1">
      <alignment horizontal="right"/>
    </xf>
    <xf numFmtId="167" fontId="6" fillId="8" borderId="19" xfId="0" applyNumberFormat="1" applyFont="1" applyFill="1" applyBorder="1" applyAlignment="1">
      <alignment horizontal="left" vertical="center"/>
    </xf>
    <xf numFmtId="0" fontId="6" fillId="8" borderId="0" xfId="0" applyFont="1" applyFill="1" applyBorder="1" applyAlignment="1">
      <alignment horizontal="left" vertical="center"/>
    </xf>
    <xf numFmtId="0" fontId="6" fillId="8" borderId="0" xfId="0" applyFont="1" applyFill="1" applyAlignment="1">
      <alignment horizontal="center" vertical="center"/>
    </xf>
    <xf numFmtId="167" fontId="0" fillId="8" borderId="0" xfId="0" applyNumberFormat="1" applyFill="1" applyAlignment="1">
      <alignment horizontal="right" vertical="center"/>
    </xf>
    <xf numFmtId="0" fontId="0" fillId="8" borderId="0" xfId="0" applyNumberFormat="1" applyFill="1" applyBorder="1" applyAlignment="1">
      <alignment horizontal="right" vertical="center"/>
    </xf>
    <xf numFmtId="0" fontId="0" fillId="8" borderId="20" xfId="0" applyFill="1" applyBorder="1" applyAlignment="1">
      <alignment horizontal="center" vertical="center"/>
    </xf>
    <xf numFmtId="0" fontId="0" fillId="8" borderId="21" xfId="0" applyFill="1" applyBorder="1" applyAlignment="1">
      <alignment horizontal="right" vertical="center"/>
    </xf>
    <xf numFmtId="166" fontId="0" fillId="8" borderId="21" xfId="0" applyNumberFormat="1" applyFill="1" applyBorder="1" applyAlignment="1">
      <alignment horizontal="right" vertical="center"/>
    </xf>
    <xf numFmtId="166" fontId="0" fillId="8" borderId="21" xfId="0" applyNumberFormat="1" applyFill="1" applyBorder="1" applyAlignment="1">
      <alignment horizontal="left" vertical="center"/>
    </xf>
    <xf numFmtId="0" fontId="0" fillId="8" borderId="21" xfId="0" applyFill="1" applyBorder="1" applyAlignment="1">
      <alignment horizontal="left" vertical="center"/>
    </xf>
    <xf numFmtId="0" fontId="0" fillId="8" borderId="21" xfId="0" applyNumberFormat="1" applyFill="1" applyBorder="1" applyAlignment="1">
      <alignment horizontal="right" vertical="center"/>
    </xf>
    <xf numFmtId="180" fontId="0" fillId="8" borderId="21" xfId="0" applyNumberFormat="1" applyFill="1" applyBorder="1" applyAlignment="1">
      <alignment horizontal="right" vertical="center"/>
    </xf>
    <xf numFmtId="0" fontId="0" fillId="8" borderId="22" xfId="0" applyFill="1" applyBorder="1" applyAlignment="1">
      <alignment horizontal="center" vertical="center"/>
    </xf>
    <xf numFmtId="0" fontId="0" fillId="8" borderId="9" xfId="0" applyFill="1" applyBorder="1" applyAlignment="1" applyProtection="1">
      <alignment horizontal="center" vertical="center"/>
    </xf>
    <xf numFmtId="166" fontId="0" fillId="8" borderId="5" xfId="0" applyNumberFormat="1" applyFill="1" applyBorder="1" applyAlignment="1" applyProtection="1">
      <alignment horizontal="center" vertical="center"/>
    </xf>
    <xf numFmtId="166" fontId="0" fillId="8" borderId="9" xfId="0" applyNumberFormat="1" applyFill="1" applyBorder="1" applyAlignment="1" applyProtection="1">
      <alignment horizontal="center" vertical="center"/>
    </xf>
    <xf numFmtId="0" fontId="0" fillId="8" borderId="8" xfId="0" applyFill="1" applyBorder="1" applyAlignment="1" applyProtection="1">
      <alignment horizontal="center" vertical="center"/>
    </xf>
    <xf numFmtId="166" fontId="0" fillId="8" borderId="6" xfId="0" applyNumberFormat="1" applyFill="1" applyBorder="1" applyAlignment="1" applyProtection="1">
      <alignment horizontal="center" vertical="center"/>
    </xf>
    <xf numFmtId="166" fontId="0" fillId="8" borderId="12" xfId="0" applyNumberFormat="1" applyFill="1" applyBorder="1" applyAlignment="1" applyProtection="1">
      <alignment horizontal="center" vertical="center"/>
    </xf>
    <xf numFmtId="0" fontId="0" fillId="8" borderId="12" xfId="0" applyFill="1" applyBorder="1" applyAlignment="1" applyProtection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14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166" fontId="13" fillId="5" borderId="0" xfId="0" applyNumberFormat="1" applyFont="1" applyFill="1" applyAlignment="1">
      <alignment horizontal="center" vertical="center"/>
    </xf>
    <xf numFmtId="0" fontId="0" fillId="5" borderId="0" xfId="0" applyFill="1" applyAlignment="1">
      <alignment vertical="center"/>
    </xf>
    <xf numFmtId="0" fontId="14" fillId="8" borderId="13" xfId="0" applyFont="1" applyFill="1" applyBorder="1" applyAlignment="1">
      <alignment horizontal="center" vertical="center"/>
    </xf>
    <xf numFmtId="0" fontId="14" fillId="8" borderId="2" xfId="0" applyFont="1" applyFill="1" applyBorder="1" applyAlignment="1">
      <alignment horizontal="center" vertical="center"/>
    </xf>
    <xf numFmtId="0" fontId="14" fillId="8" borderId="14" xfId="0" applyFont="1" applyFill="1" applyBorder="1" applyAlignment="1">
      <alignment horizontal="center" vertical="center"/>
    </xf>
  </cellXfs>
  <cellStyles count="43">
    <cellStyle name="Calc Currency (0)" xfId="1" xr:uid="{00000000-0005-0000-0000-000000000000}"/>
    <cellStyle name="Calc Currency (2)" xfId="2" xr:uid="{00000000-0005-0000-0000-000001000000}"/>
    <cellStyle name="Calc Percent (0)" xfId="3" xr:uid="{00000000-0005-0000-0000-000002000000}"/>
    <cellStyle name="Calc Percent (1)" xfId="4" xr:uid="{00000000-0005-0000-0000-000003000000}"/>
    <cellStyle name="Calc Percent (2)" xfId="5" xr:uid="{00000000-0005-0000-0000-000004000000}"/>
    <cellStyle name="Calc Units (0)" xfId="6" xr:uid="{00000000-0005-0000-0000-000005000000}"/>
    <cellStyle name="Calc Units (1)" xfId="7" xr:uid="{00000000-0005-0000-0000-000006000000}"/>
    <cellStyle name="Calc Units (2)" xfId="8" xr:uid="{00000000-0005-0000-0000-000007000000}"/>
    <cellStyle name="Comma [00]" xfId="9" xr:uid="{00000000-0005-0000-0000-000008000000}"/>
    <cellStyle name="Currency [00]" xfId="10" xr:uid="{00000000-0005-0000-0000-000009000000}"/>
    <cellStyle name="Date Short" xfId="11" xr:uid="{00000000-0005-0000-0000-00000A000000}"/>
    <cellStyle name="DELTA" xfId="12" xr:uid="{00000000-0005-0000-0000-00000B000000}"/>
    <cellStyle name="Enter Currency (0)" xfId="13" xr:uid="{00000000-0005-0000-0000-00000C000000}"/>
    <cellStyle name="Enter Currency (2)" xfId="14" xr:uid="{00000000-0005-0000-0000-00000D000000}"/>
    <cellStyle name="Enter Units (0)" xfId="15" xr:uid="{00000000-0005-0000-0000-00000E000000}"/>
    <cellStyle name="Enter Units (1)" xfId="16" xr:uid="{00000000-0005-0000-0000-00000F000000}"/>
    <cellStyle name="Enter Units (2)" xfId="17" xr:uid="{00000000-0005-0000-0000-000010000000}"/>
    <cellStyle name="Grey" xfId="18" xr:uid="{00000000-0005-0000-0000-000011000000}"/>
    <cellStyle name="Header1" xfId="19" xr:uid="{00000000-0005-0000-0000-000012000000}"/>
    <cellStyle name="Header2" xfId="20" xr:uid="{00000000-0005-0000-0000-000013000000}"/>
    <cellStyle name="Input [yellow]" xfId="21" xr:uid="{00000000-0005-0000-0000-000014000000}"/>
    <cellStyle name="Link Currency (0)" xfId="22" xr:uid="{00000000-0005-0000-0000-000015000000}"/>
    <cellStyle name="Link Currency (2)" xfId="23" xr:uid="{00000000-0005-0000-0000-000016000000}"/>
    <cellStyle name="Link Units (0)" xfId="24" xr:uid="{00000000-0005-0000-0000-000017000000}"/>
    <cellStyle name="Link Units (1)" xfId="25" xr:uid="{00000000-0005-0000-0000-000018000000}"/>
    <cellStyle name="Link Units (2)" xfId="26" xr:uid="{00000000-0005-0000-0000-000019000000}"/>
    <cellStyle name="Normal" xfId="0" builtinId="0"/>
    <cellStyle name="Normal - Style1" xfId="27" xr:uid="{00000000-0005-0000-0000-00001B000000}"/>
    <cellStyle name="paint" xfId="28" xr:uid="{00000000-0005-0000-0000-00001C000000}"/>
    <cellStyle name="Percent [0]" xfId="29" xr:uid="{00000000-0005-0000-0000-00001D000000}"/>
    <cellStyle name="Percent [00]" xfId="30" xr:uid="{00000000-0005-0000-0000-00001E000000}"/>
    <cellStyle name="Percent [2]" xfId="31" xr:uid="{00000000-0005-0000-0000-00001F000000}"/>
    <cellStyle name="PrePop Currency (0)" xfId="32" xr:uid="{00000000-0005-0000-0000-000020000000}"/>
    <cellStyle name="PrePop Currency (2)" xfId="33" xr:uid="{00000000-0005-0000-0000-000021000000}"/>
    <cellStyle name="PrePop Units (0)" xfId="34" xr:uid="{00000000-0005-0000-0000-000022000000}"/>
    <cellStyle name="PrePop Units (1)" xfId="35" xr:uid="{00000000-0005-0000-0000-000023000000}"/>
    <cellStyle name="PrePop Units (2)" xfId="36" xr:uid="{00000000-0005-0000-0000-000024000000}"/>
    <cellStyle name="Standard_foxz" xfId="37" xr:uid="{00000000-0005-0000-0000-000025000000}"/>
    <cellStyle name="Text Indent A" xfId="38" xr:uid="{00000000-0005-0000-0000-000026000000}"/>
    <cellStyle name="Text Indent B" xfId="39" xr:uid="{00000000-0005-0000-0000-000027000000}"/>
    <cellStyle name="Text Indent C" xfId="40" xr:uid="{00000000-0005-0000-0000-000028000000}"/>
    <cellStyle name="Währung [0]_foxz" xfId="41" xr:uid="{00000000-0005-0000-0000-000029000000}"/>
    <cellStyle name="Währung_foxz" xfId="42" xr:uid="{00000000-0005-0000-0000-00002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105" zoomScaleSheetLayoutView="68" workbookViewId="0"/>
  </sheetViews>
  <sheetFormatPr defaultRowHeight="12.6" x14ac:dyDescent="0.25"/>
  <sheetData/>
  <phoneticPr fontId="1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59999389629810485"/>
    <pageSetUpPr fitToPage="1"/>
  </sheetPr>
  <dimension ref="B1:Q108"/>
  <sheetViews>
    <sheetView showGridLines="0" tabSelected="1" zoomScaleNormal="100" zoomScaleSheetLayoutView="100" workbookViewId="0">
      <selection activeCell="I16" sqref="I16"/>
    </sheetView>
  </sheetViews>
  <sheetFormatPr defaultColWidth="9.109375" defaultRowHeight="12.6" x14ac:dyDescent="0.25"/>
  <cols>
    <col min="1" max="1" width="3.6640625" style="1" customWidth="1"/>
    <col min="2" max="2" width="8.6640625" style="1" customWidth="1"/>
    <col min="3" max="5" width="12.6640625" style="1" customWidth="1"/>
    <col min="6" max="6" width="5.6640625" style="1" customWidth="1"/>
    <col min="7" max="7" width="8.6640625" style="2" customWidth="1"/>
    <col min="8" max="10" width="12.6640625" style="1" customWidth="1"/>
    <col min="11" max="13" width="9.109375" style="1"/>
    <col min="14" max="17" width="0" style="1" hidden="1" customWidth="1"/>
    <col min="18" max="16384" width="9.109375" style="1"/>
  </cols>
  <sheetData>
    <row r="1" spans="2:10" ht="13.2" thickBot="1" x14ac:dyDescent="0.3"/>
    <row r="2" spans="2:10" ht="13.2" thickBot="1" x14ac:dyDescent="0.3">
      <c r="B2" s="138" t="s">
        <v>30</v>
      </c>
      <c r="C2" s="139"/>
      <c r="D2" s="139"/>
      <c r="E2" s="139"/>
      <c r="F2" s="139"/>
      <c r="G2" s="139"/>
      <c r="H2" s="139"/>
      <c r="I2" s="139"/>
      <c r="J2" s="140"/>
    </row>
    <row r="3" spans="2:10" s="7" customFormat="1" x14ac:dyDescent="0.25">
      <c r="B3" s="6" t="s">
        <v>29</v>
      </c>
      <c r="G3" s="2"/>
      <c r="J3" s="8" t="s">
        <v>21</v>
      </c>
    </row>
    <row r="4" spans="2:10" ht="13.2" thickBot="1" x14ac:dyDescent="0.3"/>
    <row r="5" spans="2:10" x14ac:dyDescent="0.25">
      <c r="B5" s="9"/>
      <c r="C5" s="10" t="s">
        <v>25</v>
      </c>
      <c r="D5" s="11" t="e">
        <f>DEGREES(ATAN2(Old_Y2-Old_Y1,Old_X2-Old_X1))+IF(Old_X2-Old_X1&lt;0,360)</f>
        <v>#DIV/0!</v>
      </c>
      <c r="E5" s="12" t="s">
        <v>23</v>
      </c>
      <c r="F5" s="13"/>
      <c r="G5" s="13"/>
      <c r="H5" s="10" t="s">
        <v>26</v>
      </c>
      <c r="I5" s="11" t="e">
        <f>DEGREES(ATAN2(New_Y2-New_Y1,New_X2-New_X1))+IF(New_X2-New_X1&lt;0,360)</f>
        <v>#DIV/0!</v>
      </c>
      <c r="J5" s="14" t="s">
        <v>23</v>
      </c>
    </row>
    <row r="6" spans="2:10" x14ac:dyDescent="0.25">
      <c r="B6" s="15"/>
      <c r="C6" s="16" t="s">
        <v>27</v>
      </c>
      <c r="D6" s="17">
        <f>SQRT((Old_X1-Old_X2)^2+(Old_Y1-Old_Y2)^2)</f>
        <v>0</v>
      </c>
      <c r="E6" s="18" t="s">
        <v>24</v>
      </c>
      <c r="F6" s="19"/>
      <c r="G6" s="19"/>
      <c r="H6" s="16" t="s">
        <v>28</v>
      </c>
      <c r="I6" s="17">
        <f>SQRT((New_X1-New_X2)^2+(New_Y1-New_Y2)^2)</f>
        <v>0</v>
      </c>
      <c r="J6" s="20" t="s">
        <v>24</v>
      </c>
    </row>
    <row r="7" spans="2:10" x14ac:dyDescent="0.25">
      <c r="B7" s="15"/>
      <c r="C7" s="16" t="s">
        <v>0</v>
      </c>
      <c r="D7" s="36" t="e">
        <f>New_Base/Old_Base</f>
        <v>#DIV/0!</v>
      </c>
      <c r="E7" s="18"/>
      <c r="F7" s="19"/>
      <c r="G7" s="19"/>
      <c r="H7" s="21" t="s">
        <v>1</v>
      </c>
      <c r="I7" s="22">
        <f>(Old_Base-New_Base)*1000</f>
        <v>0</v>
      </c>
      <c r="J7" s="23" t="s">
        <v>2</v>
      </c>
    </row>
    <row r="8" spans="2:10" x14ac:dyDescent="0.25">
      <c r="B8" s="15"/>
      <c r="C8" s="21" t="s">
        <v>3</v>
      </c>
      <c r="D8" s="24" t="e">
        <f>ABS(1000000-(Scale_Factor*1000000))</f>
        <v>#DIV/0!</v>
      </c>
      <c r="E8" s="25" t="s">
        <v>4</v>
      </c>
      <c r="F8" s="19"/>
      <c r="G8" s="19"/>
      <c r="H8" s="16" t="s">
        <v>9</v>
      </c>
      <c r="I8" s="26" t="e">
        <f>New_Bearing-Old_Bearing+IF(New_Bearing-Old_Bearing&lt;0,360)</f>
        <v>#DIV/0!</v>
      </c>
      <c r="J8" s="27" t="s">
        <v>23</v>
      </c>
    </row>
    <row r="9" spans="2:10" x14ac:dyDescent="0.25">
      <c r="B9" s="15"/>
      <c r="C9" s="28" t="s">
        <v>17</v>
      </c>
      <c r="D9" s="17">
        <f>NewHt1-OldHt1</f>
        <v>0</v>
      </c>
      <c r="E9" s="29" t="s">
        <v>24</v>
      </c>
      <c r="F9" s="19"/>
      <c r="G9" s="19"/>
      <c r="H9" s="30" t="s">
        <v>19</v>
      </c>
      <c r="I9" s="31">
        <f>(D9+D10)/2</f>
        <v>0</v>
      </c>
      <c r="J9" s="32" t="s">
        <v>24</v>
      </c>
    </row>
    <row r="10" spans="2:10" x14ac:dyDescent="0.25">
      <c r="B10" s="15"/>
      <c r="C10" s="28" t="s">
        <v>18</v>
      </c>
      <c r="D10" s="17">
        <f>NewHt2-OldHt2</f>
        <v>0</v>
      </c>
      <c r="E10" s="33" t="s">
        <v>24</v>
      </c>
      <c r="F10" s="19"/>
      <c r="G10" s="19"/>
      <c r="H10" s="34" t="s">
        <v>20</v>
      </c>
      <c r="I10" s="45">
        <f>(ABS(I9-D9))*1000</f>
        <v>0</v>
      </c>
      <c r="J10" s="32" t="s">
        <v>2</v>
      </c>
    </row>
    <row r="11" spans="2:10" x14ac:dyDescent="0.25">
      <c r="B11" s="15"/>
      <c r="C11" s="16" t="s">
        <v>6</v>
      </c>
      <c r="D11" s="17" t="e">
        <f>New_X1-(Old_X1*Alpha)+(Old_Y1*Beta)</f>
        <v>#DIV/0!</v>
      </c>
      <c r="E11" s="18" t="s">
        <v>24</v>
      </c>
      <c r="F11" s="19"/>
      <c r="G11" s="19"/>
      <c r="H11" s="35" t="s">
        <v>5</v>
      </c>
      <c r="I11" s="36" t="e">
        <f>Scale_Factor*COS((Old_Bearing*PI()/180)-(New_Bearing*PI()/180))</f>
        <v>#DIV/0!</v>
      </c>
      <c r="J11" s="23"/>
    </row>
    <row r="12" spans="2:10" ht="13.2" thickBot="1" x14ac:dyDescent="0.3">
      <c r="B12" s="37"/>
      <c r="C12" s="38" t="s">
        <v>8</v>
      </c>
      <c r="D12" s="39" t="e">
        <f>New_Y1-(Old_X1*Beta)-(Old_Y1*Alpha)</f>
        <v>#DIV/0!</v>
      </c>
      <c r="E12" s="40" t="s">
        <v>24</v>
      </c>
      <c r="F12" s="41"/>
      <c r="G12" s="41"/>
      <c r="H12" s="42" t="s">
        <v>7</v>
      </c>
      <c r="I12" s="43" t="e">
        <f>Scale_Factor*SIN((Old_Bearing*PI()/180)-(New_Bearing*PI()/180))</f>
        <v>#DIV/0!</v>
      </c>
      <c r="J12" s="44"/>
    </row>
    <row r="14" spans="2:10" x14ac:dyDescent="0.25">
      <c r="B14" s="141" t="s">
        <v>15</v>
      </c>
      <c r="C14" s="142"/>
      <c r="D14" s="142"/>
      <c r="E14" s="142"/>
      <c r="G14" s="141" t="s">
        <v>16</v>
      </c>
      <c r="H14" s="142"/>
      <c r="I14" s="142"/>
      <c r="J14" s="142"/>
    </row>
    <row r="15" spans="2:10" ht="13.2" thickBot="1" x14ac:dyDescent="0.3">
      <c r="B15" s="1" t="s">
        <v>10</v>
      </c>
      <c r="C15" s="1" t="s">
        <v>11</v>
      </c>
      <c r="D15" s="1" t="s">
        <v>12</v>
      </c>
      <c r="E15" s="1" t="s">
        <v>13</v>
      </c>
      <c r="G15" s="1" t="s">
        <v>10</v>
      </c>
      <c r="H15" s="1" t="s">
        <v>11</v>
      </c>
      <c r="I15" s="1" t="s">
        <v>12</v>
      </c>
      <c r="J15" s="1" t="s">
        <v>13</v>
      </c>
    </row>
    <row r="16" spans="2:10" x14ac:dyDescent="0.25">
      <c r="B16" s="46"/>
      <c r="C16" s="47"/>
      <c r="D16" s="48"/>
      <c r="E16" s="48"/>
      <c r="F16" s="3"/>
      <c r="G16" s="46"/>
      <c r="H16" s="47"/>
      <c r="I16" s="48"/>
      <c r="J16" s="48"/>
    </row>
    <row r="17" spans="2:17" ht="13.2" thickBot="1" x14ac:dyDescent="0.3">
      <c r="B17" s="49"/>
      <c r="C17" s="50"/>
      <c r="D17" s="51"/>
      <c r="E17" s="51"/>
      <c r="F17" s="3"/>
      <c r="G17" s="52"/>
      <c r="H17" s="50"/>
      <c r="I17" s="51"/>
      <c r="J17" s="51"/>
    </row>
    <row r="18" spans="2:17" x14ac:dyDescent="0.25">
      <c r="C18" s="3"/>
      <c r="D18" s="3"/>
      <c r="E18" s="3"/>
      <c r="H18" s="3"/>
      <c r="I18" s="3"/>
      <c r="J18" s="3"/>
    </row>
    <row r="19" spans="2:17" x14ac:dyDescent="0.25">
      <c r="B19" s="143" t="s">
        <v>22</v>
      </c>
      <c r="C19" s="142"/>
      <c r="D19" s="142"/>
      <c r="E19" s="142"/>
      <c r="G19" s="143" t="s">
        <v>14</v>
      </c>
      <c r="H19" s="144"/>
      <c r="I19" s="144"/>
      <c r="J19" s="144"/>
    </row>
    <row r="20" spans="2:17" ht="13.2" thickBot="1" x14ac:dyDescent="0.3">
      <c r="B20" s="4" t="s">
        <v>10</v>
      </c>
      <c r="C20" s="5" t="s">
        <v>11</v>
      </c>
      <c r="D20" s="5" t="s">
        <v>12</v>
      </c>
      <c r="E20" s="5" t="s">
        <v>13</v>
      </c>
      <c r="G20" s="4" t="s">
        <v>10</v>
      </c>
      <c r="H20" s="5" t="s">
        <v>11</v>
      </c>
      <c r="I20" s="5" t="s">
        <v>12</v>
      </c>
      <c r="J20" s="5" t="s">
        <v>13</v>
      </c>
    </row>
    <row r="21" spans="2:17" x14ac:dyDescent="0.25">
      <c r="B21" s="46"/>
      <c r="C21" s="47"/>
      <c r="D21" s="48"/>
      <c r="E21" s="48"/>
      <c r="F21" s="3"/>
      <c r="G21" s="81" t="str">
        <f>N21</f>
        <v/>
      </c>
      <c r="H21" s="82" t="str">
        <f t="shared" ref="H21:J21" si="0">O21</f>
        <v/>
      </c>
      <c r="I21" s="82" t="str">
        <f t="shared" si="0"/>
        <v/>
      </c>
      <c r="J21" s="83" t="str">
        <f t="shared" si="0"/>
        <v/>
      </c>
      <c r="K21" s="93" t="s">
        <v>32</v>
      </c>
      <c r="N21" s="56" t="str">
        <f t="shared" ref="N21:N52" si="1">IF(B21&lt;&gt;"",B21,"")</f>
        <v/>
      </c>
      <c r="O21" s="57" t="str">
        <f t="shared" ref="O21:O52" si="2">IF(D21&lt;&gt;"",East_0+(C21*Alpha)-(D21*Beta),"")</f>
        <v/>
      </c>
      <c r="P21" s="57" t="str">
        <f t="shared" ref="P21:P52" si="3">IF(D21&lt;&gt;"",North_0+(C21*Beta)+(D21*Alpha),"")</f>
        <v/>
      </c>
      <c r="Q21" s="57" t="str">
        <f t="shared" ref="Q21:Q52" si="4">IF(E21&lt;&gt;"",E21+Ht_Diff,"")</f>
        <v/>
      </c>
    </row>
    <row r="22" spans="2:17" x14ac:dyDescent="0.25">
      <c r="B22" s="53"/>
      <c r="C22" s="54"/>
      <c r="D22" s="55"/>
      <c r="E22" s="55"/>
      <c r="F22" s="3"/>
      <c r="G22" s="84" t="str">
        <f t="shared" ref="G22:G83" si="5">N22</f>
        <v/>
      </c>
      <c r="H22" s="76" t="str">
        <f t="shared" ref="H22:H83" si="6">O22</f>
        <v/>
      </c>
      <c r="I22" s="76" t="str">
        <f t="shared" ref="I22:I83" si="7">P22</f>
        <v/>
      </c>
      <c r="J22" s="85" t="str">
        <f t="shared" ref="J22:J83" si="8">Q22</f>
        <v/>
      </c>
      <c r="K22" s="93" t="s">
        <v>31</v>
      </c>
      <c r="N22" s="58" t="str">
        <f t="shared" si="1"/>
        <v/>
      </c>
      <c r="O22" s="59" t="str">
        <f t="shared" si="2"/>
        <v/>
      </c>
      <c r="P22" s="59" t="str">
        <f t="shared" si="3"/>
        <v/>
      </c>
      <c r="Q22" s="59" t="str">
        <f t="shared" si="4"/>
        <v/>
      </c>
    </row>
    <row r="23" spans="2:17" x14ac:dyDescent="0.25">
      <c r="B23" s="53"/>
      <c r="C23" s="54"/>
      <c r="D23" s="55"/>
      <c r="E23" s="55"/>
      <c r="F23" s="3"/>
      <c r="G23" s="84" t="str">
        <f t="shared" si="5"/>
        <v/>
      </c>
      <c r="H23" s="76" t="str">
        <f t="shared" si="6"/>
        <v/>
      </c>
      <c r="I23" s="76" t="str">
        <f t="shared" si="7"/>
        <v/>
      </c>
      <c r="J23" s="85" t="str">
        <f t="shared" si="8"/>
        <v/>
      </c>
      <c r="N23" s="58" t="str">
        <f t="shared" si="1"/>
        <v/>
      </c>
      <c r="O23" s="59" t="str">
        <f t="shared" si="2"/>
        <v/>
      </c>
      <c r="P23" s="59" t="str">
        <f t="shared" si="3"/>
        <v/>
      </c>
      <c r="Q23" s="59" t="str">
        <f t="shared" si="4"/>
        <v/>
      </c>
    </row>
    <row r="24" spans="2:17" x14ac:dyDescent="0.25">
      <c r="B24" s="53"/>
      <c r="C24" s="54"/>
      <c r="D24" s="55"/>
      <c r="E24" s="55"/>
      <c r="F24" s="3"/>
      <c r="G24" s="84" t="str">
        <f t="shared" si="5"/>
        <v/>
      </c>
      <c r="H24" s="76" t="str">
        <f t="shared" si="6"/>
        <v/>
      </c>
      <c r="I24" s="76" t="str">
        <f t="shared" si="7"/>
        <v/>
      </c>
      <c r="J24" s="85" t="str">
        <f t="shared" si="8"/>
        <v/>
      </c>
      <c r="N24" s="58" t="str">
        <f t="shared" si="1"/>
        <v/>
      </c>
      <c r="O24" s="59" t="str">
        <f t="shared" si="2"/>
        <v/>
      </c>
      <c r="P24" s="59" t="str">
        <f t="shared" si="3"/>
        <v/>
      </c>
      <c r="Q24" s="59" t="str">
        <f t="shared" si="4"/>
        <v/>
      </c>
    </row>
    <row r="25" spans="2:17" x14ac:dyDescent="0.25">
      <c r="B25" s="53"/>
      <c r="C25" s="54"/>
      <c r="D25" s="55"/>
      <c r="E25" s="55"/>
      <c r="F25" s="3"/>
      <c r="G25" s="84" t="str">
        <f t="shared" si="5"/>
        <v/>
      </c>
      <c r="H25" s="76" t="str">
        <f t="shared" si="6"/>
        <v/>
      </c>
      <c r="I25" s="76" t="str">
        <f t="shared" si="7"/>
        <v/>
      </c>
      <c r="J25" s="85" t="str">
        <f t="shared" si="8"/>
        <v/>
      </c>
      <c r="N25" s="58" t="str">
        <f t="shared" si="1"/>
        <v/>
      </c>
      <c r="O25" s="59" t="str">
        <f t="shared" si="2"/>
        <v/>
      </c>
      <c r="P25" s="59" t="str">
        <f t="shared" si="3"/>
        <v/>
      </c>
      <c r="Q25" s="59" t="str">
        <f t="shared" si="4"/>
        <v/>
      </c>
    </row>
    <row r="26" spans="2:17" x14ac:dyDescent="0.25">
      <c r="B26" s="53"/>
      <c r="C26" s="54"/>
      <c r="D26" s="55"/>
      <c r="E26" s="55"/>
      <c r="F26" s="3"/>
      <c r="G26" s="84" t="str">
        <f t="shared" si="5"/>
        <v/>
      </c>
      <c r="H26" s="76" t="str">
        <f t="shared" si="6"/>
        <v/>
      </c>
      <c r="I26" s="76" t="str">
        <f t="shared" si="7"/>
        <v/>
      </c>
      <c r="J26" s="85" t="str">
        <f t="shared" si="8"/>
        <v/>
      </c>
      <c r="N26" s="58" t="str">
        <f t="shared" si="1"/>
        <v/>
      </c>
      <c r="O26" s="59" t="str">
        <f t="shared" si="2"/>
        <v/>
      </c>
      <c r="P26" s="59" t="str">
        <f t="shared" si="3"/>
        <v/>
      </c>
      <c r="Q26" s="59" t="str">
        <f t="shared" si="4"/>
        <v/>
      </c>
    </row>
    <row r="27" spans="2:17" x14ac:dyDescent="0.25">
      <c r="B27" s="53"/>
      <c r="C27" s="54"/>
      <c r="D27" s="55"/>
      <c r="E27" s="55"/>
      <c r="F27" s="3"/>
      <c r="G27" s="84" t="str">
        <f t="shared" si="5"/>
        <v/>
      </c>
      <c r="H27" s="76" t="str">
        <f t="shared" si="6"/>
        <v/>
      </c>
      <c r="I27" s="76" t="str">
        <f t="shared" si="7"/>
        <v/>
      </c>
      <c r="J27" s="85" t="str">
        <f t="shared" si="8"/>
        <v/>
      </c>
      <c r="N27" s="58" t="str">
        <f t="shared" si="1"/>
        <v/>
      </c>
      <c r="O27" s="59" t="str">
        <f t="shared" si="2"/>
        <v/>
      </c>
      <c r="P27" s="59" t="str">
        <f t="shared" si="3"/>
        <v/>
      </c>
      <c r="Q27" s="59" t="str">
        <f t="shared" si="4"/>
        <v/>
      </c>
    </row>
    <row r="28" spans="2:17" x14ac:dyDescent="0.25">
      <c r="B28" s="53"/>
      <c r="C28" s="54"/>
      <c r="D28" s="55"/>
      <c r="E28" s="55"/>
      <c r="F28" s="3"/>
      <c r="G28" s="84" t="str">
        <f t="shared" si="5"/>
        <v/>
      </c>
      <c r="H28" s="76" t="str">
        <f t="shared" si="6"/>
        <v/>
      </c>
      <c r="I28" s="76" t="str">
        <f t="shared" si="7"/>
        <v/>
      </c>
      <c r="J28" s="85" t="str">
        <f t="shared" si="8"/>
        <v/>
      </c>
      <c r="N28" s="58" t="str">
        <f t="shared" si="1"/>
        <v/>
      </c>
      <c r="O28" s="59" t="str">
        <f t="shared" si="2"/>
        <v/>
      </c>
      <c r="P28" s="59" t="str">
        <f t="shared" si="3"/>
        <v/>
      </c>
      <c r="Q28" s="59" t="str">
        <f t="shared" si="4"/>
        <v/>
      </c>
    </row>
    <row r="29" spans="2:17" x14ac:dyDescent="0.25">
      <c r="B29" s="53"/>
      <c r="C29" s="54"/>
      <c r="D29" s="55"/>
      <c r="E29" s="55"/>
      <c r="F29" s="3"/>
      <c r="G29" s="84" t="str">
        <f t="shared" si="5"/>
        <v/>
      </c>
      <c r="H29" s="76" t="str">
        <f t="shared" si="6"/>
        <v/>
      </c>
      <c r="I29" s="76" t="str">
        <f t="shared" si="7"/>
        <v/>
      </c>
      <c r="J29" s="85" t="str">
        <f t="shared" si="8"/>
        <v/>
      </c>
      <c r="N29" s="58" t="str">
        <f t="shared" si="1"/>
        <v/>
      </c>
      <c r="O29" s="59" t="str">
        <f t="shared" si="2"/>
        <v/>
      </c>
      <c r="P29" s="59" t="str">
        <f t="shared" si="3"/>
        <v/>
      </c>
      <c r="Q29" s="59" t="str">
        <f t="shared" si="4"/>
        <v/>
      </c>
    </row>
    <row r="30" spans="2:17" x14ac:dyDescent="0.25">
      <c r="B30" s="53"/>
      <c r="C30" s="54"/>
      <c r="D30" s="55"/>
      <c r="E30" s="55"/>
      <c r="F30" s="3"/>
      <c r="G30" s="84" t="str">
        <f t="shared" si="5"/>
        <v/>
      </c>
      <c r="H30" s="76" t="str">
        <f t="shared" si="6"/>
        <v/>
      </c>
      <c r="I30" s="76" t="str">
        <f t="shared" si="7"/>
        <v/>
      </c>
      <c r="J30" s="85" t="str">
        <f t="shared" si="8"/>
        <v/>
      </c>
      <c r="N30" s="58" t="str">
        <f t="shared" si="1"/>
        <v/>
      </c>
      <c r="O30" s="59" t="str">
        <f t="shared" si="2"/>
        <v/>
      </c>
      <c r="P30" s="59" t="str">
        <f t="shared" si="3"/>
        <v/>
      </c>
      <c r="Q30" s="59" t="str">
        <f t="shared" si="4"/>
        <v/>
      </c>
    </row>
    <row r="31" spans="2:17" x14ac:dyDescent="0.25">
      <c r="B31" s="53"/>
      <c r="C31" s="54"/>
      <c r="D31" s="55"/>
      <c r="E31" s="55"/>
      <c r="F31" s="3"/>
      <c r="G31" s="84" t="str">
        <f t="shared" si="5"/>
        <v/>
      </c>
      <c r="H31" s="76" t="str">
        <f t="shared" si="6"/>
        <v/>
      </c>
      <c r="I31" s="76" t="str">
        <f t="shared" si="7"/>
        <v/>
      </c>
      <c r="J31" s="85" t="str">
        <f t="shared" si="8"/>
        <v/>
      </c>
      <c r="N31" s="58" t="str">
        <f t="shared" si="1"/>
        <v/>
      </c>
      <c r="O31" s="59" t="str">
        <f t="shared" si="2"/>
        <v/>
      </c>
      <c r="P31" s="59" t="str">
        <f t="shared" si="3"/>
        <v/>
      </c>
      <c r="Q31" s="59" t="str">
        <f t="shared" si="4"/>
        <v/>
      </c>
    </row>
    <row r="32" spans="2:17" x14ac:dyDescent="0.25">
      <c r="B32" s="53"/>
      <c r="C32" s="54"/>
      <c r="D32" s="55"/>
      <c r="E32" s="55"/>
      <c r="F32" s="3"/>
      <c r="G32" s="84" t="str">
        <f t="shared" si="5"/>
        <v/>
      </c>
      <c r="H32" s="76" t="str">
        <f t="shared" si="6"/>
        <v/>
      </c>
      <c r="I32" s="76" t="str">
        <f t="shared" si="7"/>
        <v/>
      </c>
      <c r="J32" s="85" t="str">
        <f t="shared" si="8"/>
        <v/>
      </c>
      <c r="N32" s="58" t="str">
        <f t="shared" si="1"/>
        <v/>
      </c>
      <c r="O32" s="59" t="str">
        <f t="shared" si="2"/>
        <v/>
      </c>
      <c r="P32" s="59" t="str">
        <f t="shared" si="3"/>
        <v/>
      </c>
      <c r="Q32" s="59" t="str">
        <f t="shared" si="4"/>
        <v/>
      </c>
    </row>
    <row r="33" spans="2:17" x14ac:dyDescent="0.25">
      <c r="B33" s="53"/>
      <c r="C33" s="54"/>
      <c r="D33" s="55"/>
      <c r="E33" s="55"/>
      <c r="F33" s="3"/>
      <c r="G33" s="84" t="str">
        <f t="shared" si="5"/>
        <v/>
      </c>
      <c r="H33" s="76" t="str">
        <f t="shared" si="6"/>
        <v/>
      </c>
      <c r="I33" s="76" t="str">
        <f t="shared" si="7"/>
        <v/>
      </c>
      <c r="J33" s="85" t="str">
        <f t="shared" si="8"/>
        <v/>
      </c>
      <c r="N33" s="58" t="str">
        <f t="shared" si="1"/>
        <v/>
      </c>
      <c r="O33" s="59" t="str">
        <f t="shared" si="2"/>
        <v/>
      </c>
      <c r="P33" s="59" t="str">
        <f t="shared" si="3"/>
        <v/>
      </c>
      <c r="Q33" s="59" t="str">
        <f t="shared" si="4"/>
        <v/>
      </c>
    </row>
    <row r="34" spans="2:17" x14ac:dyDescent="0.25">
      <c r="B34" s="53"/>
      <c r="C34" s="54"/>
      <c r="D34" s="55"/>
      <c r="E34" s="55"/>
      <c r="F34" s="3"/>
      <c r="G34" s="84" t="str">
        <f t="shared" si="5"/>
        <v/>
      </c>
      <c r="H34" s="76" t="str">
        <f t="shared" si="6"/>
        <v/>
      </c>
      <c r="I34" s="76" t="str">
        <f t="shared" si="7"/>
        <v/>
      </c>
      <c r="J34" s="85" t="str">
        <f t="shared" si="8"/>
        <v/>
      </c>
      <c r="N34" s="58" t="str">
        <f t="shared" si="1"/>
        <v/>
      </c>
      <c r="O34" s="59" t="str">
        <f t="shared" si="2"/>
        <v/>
      </c>
      <c r="P34" s="59" t="str">
        <f t="shared" si="3"/>
        <v/>
      </c>
      <c r="Q34" s="59" t="str">
        <f t="shared" si="4"/>
        <v/>
      </c>
    </row>
    <row r="35" spans="2:17" x14ac:dyDescent="0.25">
      <c r="B35" s="53"/>
      <c r="C35" s="54"/>
      <c r="D35" s="55"/>
      <c r="E35" s="55"/>
      <c r="F35" s="3"/>
      <c r="G35" s="84" t="str">
        <f t="shared" si="5"/>
        <v/>
      </c>
      <c r="H35" s="76" t="str">
        <f t="shared" si="6"/>
        <v/>
      </c>
      <c r="I35" s="76" t="str">
        <f t="shared" si="7"/>
        <v/>
      </c>
      <c r="J35" s="85" t="str">
        <f t="shared" si="8"/>
        <v/>
      </c>
      <c r="N35" s="58" t="str">
        <f t="shared" si="1"/>
        <v/>
      </c>
      <c r="O35" s="59" t="str">
        <f t="shared" si="2"/>
        <v/>
      </c>
      <c r="P35" s="59" t="str">
        <f t="shared" si="3"/>
        <v/>
      </c>
      <c r="Q35" s="59" t="str">
        <f t="shared" si="4"/>
        <v/>
      </c>
    </row>
    <row r="36" spans="2:17" x14ac:dyDescent="0.25">
      <c r="B36" s="53"/>
      <c r="C36" s="54"/>
      <c r="D36" s="55"/>
      <c r="E36" s="55"/>
      <c r="F36" s="3"/>
      <c r="G36" s="84" t="str">
        <f t="shared" si="5"/>
        <v/>
      </c>
      <c r="H36" s="76" t="str">
        <f t="shared" si="6"/>
        <v/>
      </c>
      <c r="I36" s="76" t="str">
        <f t="shared" si="7"/>
        <v/>
      </c>
      <c r="J36" s="85" t="str">
        <f t="shared" si="8"/>
        <v/>
      </c>
      <c r="N36" s="58" t="str">
        <f t="shared" si="1"/>
        <v/>
      </c>
      <c r="O36" s="59" t="str">
        <f t="shared" si="2"/>
        <v/>
      </c>
      <c r="P36" s="59" t="str">
        <f t="shared" si="3"/>
        <v/>
      </c>
      <c r="Q36" s="59" t="str">
        <f t="shared" si="4"/>
        <v/>
      </c>
    </row>
    <row r="37" spans="2:17" x14ac:dyDescent="0.25">
      <c r="B37" s="53"/>
      <c r="C37" s="54"/>
      <c r="D37" s="55"/>
      <c r="E37" s="55"/>
      <c r="F37" s="3"/>
      <c r="G37" s="84" t="str">
        <f t="shared" si="5"/>
        <v/>
      </c>
      <c r="H37" s="76" t="str">
        <f t="shared" si="6"/>
        <v/>
      </c>
      <c r="I37" s="76" t="str">
        <f t="shared" si="7"/>
        <v/>
      </c>
      <c r="J37" s="85" t="str">
        <f t="shared" si="8"/>
        <v/>
      </c>
      <c r="N37" s="58" t="str">
        <f t="shared" si="1"/>
        <v/>
      </c>
      <c r="O37" s="59" t="str">
        <f t="shared" si="2"/>
        <v/>
      </c>
      <c r="P37" s="59" t="str">
        <f t="shared" si="3"/>
        <v/>
      </c>
      <c r="Q37" s="59" t="str">
        <f t="shared" si="4"/>
        <v/>
      </c>
    </row>
    <row r="38" spans="2:17" x14ac:dyDescent="0.25">
      <c r="B38" s="53"/>
      <c r="C38" s="54"/>
      <c r="D38" s="55"/>
      <c r="E38" s="55"/>
      <c r="F38" s="3"/>
      <c r="G38" s="84" t="str">
        <f t="shared" si="5"/>
        <v/>
      </c>
      <c r="H38" s="76" t="str">
        <f t="shared" si="6"/>
        <v/>
      </c>
      <c r="I38" s="76" t="str">
        <f t="shared" si="7"/>
        <v/>
      </c>
      <c r="J38" s="85" t="str">
        <f t="shared" si="8"/>
        <v/>
      </c>
      <c r="N38" s="58" t="str">
        <f t="shared" si="1"/>
        <v/>
      </c>
      <c r="O38" s="59" t="str">
        <f t="shared" si="2"/>
        <v/>
      </c>
      <c r="P38" s="59" t="str">
        <f t="shared" si="3"/>
        <v/>
      </c>
      <c r="Q38" s="59" t="str">
        <f t="shared" si="4"/>
        <v/>
      </c>
    </row>
    <row r="39" spans="2:17" x14ac:dyDescent="0.25">
      <c r="B39" s="53"/>
      <c r="C39" s="54"/>
      <c r="D39" s="55"/>
      <c r="E39" s="55"/>
      <c r="F39" s="3"/>
      <c r="G39" s="84" t="str">
        <f t="shared" si="5"/>
        <v/>
      </c>
      <c r="H39" s="76" t="str">
        <f t="shared" si="6"/>
        <v/>
      </c>
      <c r="I39" s="76" t="str">
        <f t="shared" si="7"/>
        <v/>
      </c>
      <c r="J39" s="85" t="str">
        <f t="shared" si="8"/>
        <v/>
      </c>
      <c r="N39" s="58" t="str">
        <f t="shared" si="1"/>
        <v/>
      </c>
      <c r="O39" s="59" t="str">
        <f t="shared" si="2"/>
        <v/>
      </c>
      <c r="P39" s="59" t="str">
        <f t="shared" si="3"/>
        <v/>
      </c>
      <c r="Q39" s="59" t="str">
        <f t="shared" si="4"/>
        <v/>
      </c>
    </row>
    <row r="40" spans="2:17" x14ac:dyDescent="0.25">
      <c r="B40" s="53"/>
      <c r="C40" s="54"/>
      <c r="D40" s="55"/>
      <c r="E40" s="55"/>
      <c r="F40" s="3"/>
      <c r="G40" s="84" t="str">
        <f t="shared" si="5"/>
        <v/>
      </c>
      <c r="H40" s="76" t="str">
        <f t="shared" si="6"/>
        <v/>
      </c>
      <c r="I40" s="76" t="str">
        <f t="shared" si="7"/>
        <v/>
      </c>
      <c r="J40" s="85" t="str">
        <f t="shared" si="8"/>
        <v/>
      </c>
      <c r="N40" s="58" t="str">
        <f t="shared" si="1"/>
        <v/>
      </c>
      <c r="O40" s="59" t="str">
        <f t="shared" si="2"/>
        <v/>
      </c>
      <c r="P40" s="59" t="str">
        <f t="shared" si="3"/>
        <v/>
      </c>
      <c r="Q40" s="59" t="str">
        <f t="shared" si="4"/>
        <v/>
      </c>
    </row>
    <row r="41" spans="2:17" x14ac:dyDescent="0.25">
      <c r="B41" s="53"/>
      <c r="C41" s="54"/>
      <c r="D41" s="55"/>
      <c r="E41" s="55"/>
      <c r="F41" s="3"/>
      <c r="G41" s="84" t="str">
        <f t="shared" si="5"/>
        <v/>
      </c>
      <c r="H41" s="76" t="str">
        <f t="shared" si="6"/>
        <v/>
      </c>
      <c r="I41" s="76" t="str">
        <f t="shared" si="7"/>
        <v/>
      </c>
      <c r="J41" s="85" t="str">
        <f t="shared" si="8"/>
        <v/>
      </c>
      <c r="N41" s="58" t="str">
        <f t="shared" si="1"/>
        <v/>
      </c>
      <c r="O41" s="59" t="str">
        <f t="shared" si="2"/>
        <v/>
      </c>
      <c r="P41" s="59" t="str">
        <f t="shared" si="3"/>
        <v/>
      </c>
      <c r="Q41" s="59" t="str">
        <f t="shared" si="4"/>
        <v/>
      </c>
    </row>
    <row r="42" spans="2:17" x14ac:dyDescent="0.25">
      <c r="B42" s="53"/>
      <c r="C42" s="54"/>
      <c r="D42" s="55"/>
      <c r="E42" s="55"/>
      <c r="F42" s="3"/>
      <c r="G42" s="84" t="str">
        <f t="shared" si="5"/>
        <v/>
      </c>
      <c r="H42" s="76" t="str">
        <f t="shared" si="6"/>
        <v/>
      </c>
      <c r="I42" s="76" t="str">
        <f t="shared" si="7"/>
        <v/>
      </c>
      <c r="J42" s="85" t="str">
        <f t="shared" si="8"/>
        <v/>
      </c>
      <c r="N42" s="58" t="str">
        <f t="shared" si="1"/>
        <v/>
      </c>
      <c r="O42" s="59" t="str">
        <f t="shared" si="2"/>
        <v/>
      </c>
      <c r="P42" s="59" t="str">
        <f t="shared" si="3"/>
        <v/>
      </c>
      <c r="Q42" s="59" t="str">
        <f t="shared" si="4"/>
        <v/>
      </c>
    </row>
    <row r="43" spans="2:17" x14ac:dyDescent="0.25">
      <c r="B43" s="53"/>
      <c r="C43" s="54"/>
      <c r="D43" s="55"/>
      <c r="E43" s="55"/>
      <c r="F43" s="3"/>
      <c r="G43" s="84" t="str">
        <f t="shared" si="5"/>
        <v/>
      </c>
      <c r="H43" s="76" t="str">
        <f t="shared" si="6"/>
        <v/>
      </c>
      <c r="I43" s="76" t="str">
        <f t="shared" si="7"/>
        <v/>
      </c>
      <c r="J43" s="85" t="str">
        <f t="shared" si="8"/>
        <v/>
      </c>
      <c r="N43" s="58" t="str">
        <f t="shared" si="1"/>
        <v/>
      </c>
      <c r="O43" s="59" t="str">
        <f t="shared" si="2"/>
        <v/>
      </c>
      <c r="P43" s="59" t="str">
        <f t="shared" si="3"/>
        <v/>
      </c>
      <c r="Q43" s="59" t="str">
        <f t="shared" si="4"/>
        <v/>
      </c>
    </row>
    <row r="44" spans="2:17" x14ac:dyDescent="0.25">
      <c r="B44" s="53"/>
      <c r="C44" s="54"/>
      <c r="D44" s="55"/>
      <c r="E44" s="55"/>
      <c r="F44" s="3"/>
      <c r="G44" s="84" t="str">
        <f t="shared" si="5"/>
        <v/>
      </c>
      <c r="H44" s="76" t="str">
        <f t="shared" si="6"/>
        <v/>
      </c>
      <c r="I44" s="76" t="str">
        <f t="shared" si="7"/>
        <v/>
      </c>
      <c r="J44" s="85" t="str">
        <f t="shared" si="8"/>
        <v/>
      </c>
      <c r="N44" s="58" t="str">
        <f t="shared" si="1"/>
        <v/>
      </c>
      <c r="O44" s="59" t="str">
        <f t="shared" si="2"/>
        <v/>
      </c>
      <c r="P44" s="59" t="str">
        <f t="shared" si="3"/>
        <v/>
      </c>
      <c r="Q44" s="59" t="str">
        <f t="shared" si="4"/>
        <v/>
      </c>
    </row>
    <row r="45" spans="2:17" x14ac:dyDescent="0.25">
      <c r="B45" s="53"/>
      <c r="C45" s="54"/>
      <c r="D45" s="55"/>
      <c r="E45" s="55"/>
      <c r="F45" s="3"/>
      <c r="G45" s="84" t="str">
        <f t="shared" si="5"/>
        <v/>
      </c>
      <c r="H45" s="76" t="str">
        <f t="shared" si="6"/>
        <v/>
      </c>
      <c r="I45" s="76" t="str">
        <f t="shared" si="7"/>
        <v/>
      </c>
      <c r="J45" s="85" t="str">
        <f t="shared" si="8"/>
        <v/>
      </c>
      <c r="N45" s="58" t="str">
        <f t="shared" si="1"/>
        <v/>
      </c>
      <c r="O45" s="59" t="str">
        <f t="shared" si="2"/>
        <v/>
      </c>
      <c r="P45" s="59" t="str">
        <f t="shared" si="3"/>
        <v/>
      </c>
      <c r="Q45" s="59" t="str">
        <f t="shared" si="4"/>
        <v/>
      </c>
    </row>
    <row r="46" spans="2:17" x14ac:dyDescent="0.25">
      <c r="B46" s="53"/>
      <c r="C46" s="54"/>
      <c r="D46" s="55"/>
      <c r="E46" s="55"/>
      <c r="F46" s="3"/>
      <c r="G46" s="84" t="str">
        <f t="shared" si="5"/>
        <v/>
      </c>
      <c r="H46" s="76" t="str">
        <f t="shared" si="6"/>
        <v/>
      </c>
      <c r="I46" s="76" t="str">
        <f t="shared" si="7"/>
        <v/>
      </c>
      <c r="J46" s="85" t="str">
        <f t="shared" si="8"/>
        <v/>
      </c>
      <c r="N46" s="58" t="str">
        <f t="shared" si="1"/>
        <v/>
      </c>
      <c r="O46" s="59" t="str">
        <f t="shared" si="2"/>
        <v/>
      </c>
      <c r="P46" s="59" t="str">
        <f t="shared" si="3"/>
        <v/>
      </c>
      <c r="Q46" s="59" t="str">
        <f t="shared" si="4"/>
        <v/>
      </c>
    </row>
    <row r="47" spans="2:17" x14ac:dyDescent="0.25">
      <c r="B47" s="53"/>
      <c r="C47" s="54"/>
      <c r="D47" s="55"/>
      <c r="E47" s="55"/>
      <c r="F47" s="3"/>
      <c r="G47" s="84" t="str">
        <f t="shared" si="5"/>
        <v/>
      </c>
      <c r="H47" s="76" t="str">
        <f t="shared" si="6"/>
        <v/>
      </c>
      <c r="I47" s="76" t="str">
        <f t="shared" si="7"/>
        <v/>
      </c>
      <c r="J47" s="85" t="str">
        <f t="shared" si="8"/>
        <v/>
      </c>
      <c r="N47" s="58" t="str">
        <f t="shared" si="1"/>
        <v/>
      </c>
      <c r="O47" s="59" t="str">
        <f t="shared" si="2"/>
        <v/>
      </c>
      <c r="P47" s="59" t="str">
        <f t="shared" si="3"/>
        <v/>
      </c>
      <c r="Q47" s="59" t="str">
        <f t="shared" si="4"/>
        <v/>
      </c>
    </row>
    <row r="48" spans="2:17" x14ac:dyDescent="0.25">
      <c r="B48" s="53"/>
      <c r="C48" s="54"/>
      <c r="D48" s="55"/>
      <c r="E48" s="55"/>
      <c r="F48" s="3"/>
      <c r="G48" s="84" t="str">
        <f t="shared" si="5"/>
        <v/>
      </c>
      <c r="H48" s="76" t="str">
        <f t="shared" si="6"/>
        <v/>
      </c>
      <c r="I48" s="76" t="str">
        <f t="shared" si="7"/>
        <v/>
      </c>
      <c r="J48" s="85" t="str">
        <f t="shared" si="8"/>
        <v/>
      </c>
      <c r="N48" s="58" t="str">
        <f t="shared" si="1"/>
        <v/>
      </c>
      <c r="O48" s="59" t="str">
        <f t="shared" si="2"/>
        <v/>
      </c>
      <c r="P48" s="59" t="str">
        <f t="shared" si="3"/>
        <v/>
      </c>
      <c r="Q48" s="59" t="str">
        <f t="shared" si="4"/>
        <v/>
      </c>
    </row>
    <row r="49" spans="2:17" x14ac:dyDescent="0.25">
      <c r="B49" s="53"/>
      <c r="C49" s="54"/>
      <c r="D49" s="55"/>
      <c r="E49" s="55"/>
      <c r="F49" s="3"/>
      <c r="G49" s="84" t="str">
        <f t="shared" si="5"/>
        <v/>
      </c>
      <c r="H49" s="76" t="str">
        <f t="shared" si="6"/>
        <v/>
      </c>
      <c r="I49" s="76" t="str">
        <f t="shared" si="7"/>
        <v/>
      </c>
      <c r="J49" s="85" t="str">
        <f t="shared" si="8"/>
        <v/>
      </c>
      <c r="N49" s="58" t="str">
        <f t="shared" si="1"/>
        <v/>
      </c>
      <c r="O49" s="59" t="str">
        <f t="shared" si="2"/>
        <v/>
      </c>
      <c r="P49" s="59" t="str">
        <f t="shared" si="3"/>
        <v/>
      </c>
      <c r="Q49" s="59" t="str">
        <f t="shared" si="4"/>
        <v/>
      </c>
    </row>
    <row r="50" spans="2:17" s="7" customFormat="1" x14ac:dyDescent="0.25">
      <c r="B50" s="53"/>
      <c r="C50" s="54"/>
      <c r="D50" s="55"/>
      <c r="E50" s="55"/>
      <c r="F50" s="3"/>
      <c r="G50" s="84" t="str">
        <f t="shared" si="5"/>
        <v/>
      </c>
      <c r="H50" s="76" t="str">
        <f t="shared" si="6"/>
        <v/>
      </c>
      <c r="I50" s="76" t="str">
        <f t="shared" si="7"/>
        <v/>
      </c>
      <c r="J50" s="85" t="str">
        <f t="shared" si="8"/>
        <v/>
      </c>
      <c r="N50" s="58" t="str">
        <f t="shared" si="1"/>
        <v/>
      </c>
      <c r="O50" s="59" t="str">
        <f t="shared" si="2"/>
        <v/>
      </c>
      <c r="P50" s="59" t="str">
        <f t="shared" si="3"/>
        <v/>
      </c>
      <c r="Q50" s="59" t="str">
        <f t="shared" si="4"/>
        <v/>
      </c>
    </row>
    <row r="51" spans="2:17" s="7" customFormat="1" x14ac:dyDescent="0.25">
      <c r="B51" s="53"/>
      <c r="C51" s="54"/>
      <c r="D51" s="55"/>
      <c r="E51" s="55"/>
      <c r="F51" s="3"/>
      <c r="G51" s="84" t="str">
        <f t="shared" si="5"/>
        <v/>
      </c>
      <c r="H51" s="76" t="str">
        <f t="shared" si="6"/>
        <v/>
      </c>
      <c r="I51" s="76" t="str">
        <f t="shared" si="7"/>
        <v/>
      </c>
      <c r="J51" s="85" t="str">
        <f t="shared" si="8"/>
        <v/>
      </c>
      <c r="N51" s="58" t="str">
        <f t="shared" si="1"/>
        <v/>
      </c>
      <c r="O51" s="59" t="str">
        <f t="shared" si="2"/>
        <v/>
      </c>
      <c r="P51" s="59" t="str">
        <f t="shared" si="3"/>
        <v/>
      </c>
      <c r="Q51" s="59" t="str">
        <f t="shared" si="4"/>
        <v/>
      </c>
    </row>
    <row r="52" spans="2:17" s="7" customFormat="1" x14ac:dyDescent="0.25">
      <c r="B52" s="53"/>
      <c r="C52" s="54"/>
      <c r="D52" s="55"/>
      <c r="E52" s="55"/>
      <c r="F52" s="3"/>
      <c r="G52" s="84" t="str">
        <f t="shared" si="5"/>
        <v/>
      </c>
      <c r="H52" s="76" t="str">
        <f t="shared" si="6"/>
        <v/>
      </c>
      <c r="I52" s="76" t="str">
        <f t="shared" si="7"/>
        <v/>
      </c>
      <c r="J52" s="85" t="str">
        <f t="shared" si="8"/>
        <v/>
      </c>
      <c r="N52" s="58" t="str">
        <f t="shared" si="1"/>
        <v/>
      </c>
      <c r="O52" s="59" t="str">
        <f t="shared" si="2"/>
        <v/>
      </c>
      <c r="P52" s="59" t="str">
        <f t="shared" si="3"/>
        <v/>
      </c>
      <c r="Q52" s="59" t="str">
        <f t="shared" si="4"/>
        <v/>
      </c>
    </row>
    <row r="53" spans="2:17" s="7" customFormat="1" x14ac:dyDescent="0.25">
      <c r="B53" s="53"/>
      <c r="C53" s="54"/>
      <c r="D53" s="55"/>
      <c r="E53" s="55"/>
      <c r="F53" s="3"/>
      <c r="G53" s="84" t="str">
        <f t="shared" si="5"/>
        <v/>
      </c>
      <c r="H53" s="76" t="str">
        <f t="shared" si="6"/>
        <v/>
      </c>
      <c r="I53" s="76" t="str">
        <f t="shared" si="7"/>
        <v/>
      </c>
      <c r="J53" s="85" t="str">
        <f t="shared" si="8"/>
        <v/>
      </c>
      <c r="N53" s="58" t="str">
        <f t="shared" ref="N53:N82" si="9">IF(B53&lt;&gt;"",B53,"")</f>
        <v/>
      </c>
      <c r="O53" s="59" t="str">
        <f t="shared" ref="O53:O82" si="10">IF(D53&lt;&gt;"",East_0+(C53*Alpha)-(D53*Beta),"")</f>
        <v/>
      </c>
      <c r="P53" s="59" t="str">
        <f t="shared" ref="P53:P82" si="11">IF(D53&lt;&gt;"",North_0+(C53*Beta)+(D53*Alpha),"")</f>
        <v/>
      </c>
      <c r="Q53" s="59" t="str">
        <f t="shared" ref="Q53:Q82" si="12">IF(E53&lt;&gt;"",E53+Ht_Diff,"")</f>
        <v/>
      </c>
    </row>
    <row r="54" spans="2:17" s="7" customFormat="1" x14ac:dyDescent="0.25">
      <c r="B54" s="53"/>
      <c r="C54" s="54"/>
      <c r="D54" s="55"/>
      <c r="E54" s="55"/>
      <c r="F54" s="3"/>
      <c r="G54" s="84" t="str">
        <f t="shared" si="5"/>
        <v/>
      </c>
      <c r="H54" s="76" t="str">
        <f t="shared" si="6"/>
        <v/>
      </c>
      <c r="I54" s="76" t="str">
        <f t="shared" si="7"/>
        <v/>
      </c>
      <c r="J54" s="85" t="str">
        <f t="shared" si="8"/>
        <v/>
      </c>
      <c r="N54" s="58" t="str">
        <f t="shared" si="9"/>
        <v/>
      </c>
      <c r="O54" s="59" t="str">
        <f t="shared" si="10"/>
        <v/>
      </c>
      <c r="P54" s="59" t="str">
        <f t="shared" si="11"/>
        <v/>
      </c>
      <c r="Q54" s="59" t="str">
        <f t="shared" si="12"/>
        <v/>
      </c>
    </row>
    <row r="55" spans="2:17" s="7" customFormat="1" x14ac:dyDescent="0.25">
      <c r="B55" s="53"/>
      <c r="C55" s="54"/>
      <c r="D55" s="55"/>
      <c r="E55" s="55"/>
      <c r="F55" s="3"/>
      <c r="G55" s="84" t="str">
        <f t="shared" si="5"/>
        <v/>
      </c>
      <c r="H55" s="76" t="str">
        <f t="shared" si="6"/>
        <v/>
      </c>
      <c r="I55" s="76" t="str">
        <f t="shared" si="7"/>
        <v/>
      </c>
      <c r="J55" s="85" t="str">
        <f t="shared" si="8"/>
        <v/>
      </c>
      <c r="N55" s="58" t="str">
        <f t="shared" si="9"/>
        <v/>
      </c>
      <c r="O55" s="59" t="str">
        <f t="shared" si="10"/>
        <v/>
      </c>
      <c r="P55" s="59" t="str">
        <f t="shared" si="11"/>
        <v/>
      </c>
      <c r="Q55" s="59" t="str">
        <f t="shared" si="12"/>
        <v/>
      </c>
    </row>
    <row r="56" spans="2:17" s="7" customFormat="1" x14ac:dyDescent="0.25">
      <c r="B56" s="53"/>
      <c r="C56" s="54"/>
      <c r="D56" s="55"/>
      <c r="E56" s="55"/>
      <c r="F56" s="3"/>
      <c r="G56" s="84" t="str">
        <f t="shared" si="5"/>
        <v/>
      </c>
      <c r="H56" s="76" t="str">
        <f t="shared" si="6"/>
        <v/>
      </c>
      <c r="I56" s="76" t="str">
        <f t="shared" si="7"/>
        <v/>
      </c>
      <c r="J56" s="85" t="str">
        <f t="shared" si="8"/>
        <v/>
      </c>
      <c r="N56" s="58" t="str">
        <f t="shared" si="9"/>
        <v/>
      </c>
      <c r="O56" s="59" t="str">
        <f t="shared" si="10"/>
        <v/>
      </c>
      <c r="P56" s="59" t="str">
        <f t="shared" si="11"/>
        <v/>
      </c>
      <c r="Q56" s="59" t="str">
        <f t="shared" si="12"/>
        <v/>
      </c>
    </row>
    <row r="57" spans="2:17" s="7" customFormat="1" x14ac:dyDescent="0.25">
      <c r="B57" s="53"/>
      <c r="C57" s="54"/>
      <c r="D57" s="55"/>
      <c r="E57" s="55"/>
      <c r="F57" s="3"/>
      <c r="G57" s="84" t="str">
        <f t="shared" si="5"/>
        <v/>
      </c>
      <c r="H57" s="76" t="str">
        <f t="shared" si="6"/>
        <v/>
      </c>
      <c r="I57" s="76" t="str">
        <f t="shared" si="7"/>
        <v/>
      </c>
      <c r="J57" s="85" t="str">
        <f t="shared" si="8"/>
        <v/>
      </c>
      <c r="N57" s="58" t="str">
        <f t="shared" si="9"/>
        <v/>
      </c>
      <c r="O57" s="59" t="str">
        <f t="shared" si="10"/>
        <v/>
      </c>
      <c r="P57" s="59" t="str">
        <f t="shared" si="11"/>
        <v/>
      </c>
      <c r="Q57" s="59" t="str">
        <f t="shared" si="12"/>
        <v/>
      </c>
    </row>
    <row r="58" spans="2:17" s="7" customFormat="1" x14ac:dyDescent="0.25">
      <c r="B58" s="53"/>
      <c r="C58" s="54"/>
      <c r="D58" s="55"/>
      <c r="E58" s="55"/>
      <c r="F58" s="3"/>
      <c r="G58" s="84" t="str">
        <f t="shared" si="5"/>
        <v/>
      </c>
      <c r="H58" s="76" t="str">
        <f t="shared" si="6"/>
        <v/>
      </c>
      <c r="I58" s="76" t="str">
        <f t="shared" si="7"/>
        <v/>
      </c>
      <c r="J58" s="85" t="str">
        <f t="shared" si="8"/>
        <v/>
      </c>
      <c r="N58" s="58" t="str">
        <f t="shared" si="9"/>
        <v/>
      </c>
      <c r="O58" s="59" t="str">
        <f t="shared" si="10"/>
        <v/>
      </c>
      <c r="P58" s="59" t="str">
        <f t="shared" si="11"/>
        <v/>
      </c>
      <c r="Q58" s="59" t="str">
        <f t="shared" si="12"/>
        <v/>
      </c>
    </row>
    <row r="59" spans="2:17" s="7" customFormat="1" x14ac:dyDescent="0.25">
      <c r="B59" s="53"/>
      <c r="C59" s="54"/>
      <c r="D59" s="55"/>
      <c r="E59" s="55"/>
      <c r="F59" s="3"/>
      <c r="G59" s="84" t="str">
        <f t="shared" si="5"/>
        <v/>
      </c>
      <c r="H59" s="76" t="str">
        <f t="shared" si="6"/>
        <v/>
      </c>
      <c r="I59" s="76" t="str">
        <f t="shared" si="7"/>
        <v/>
      </c>
      <c r="J59" s="85" t="str">
        <f t="shared" si="8"/>
        <v/>
      </c>
      <c r="N59" s="58" t="str">
        <f t="shared" si="9"/>
        <v/>
      </c>
      <c r="O59" s="59" t="str">
        <f t="shared" si="10"/>
        <v/>
      </c>
      <c r="P59" s="59" t="str">
        <f t="shared" si="11"/>
        <v/>
      </c>
      <c r="Q59" s="59" t="str">
        <f t="shared" si="12"/>
        <v/>
      </c>
    </row>
    <row r="60" spans="2:17" s="7" customFormat="1" x14ac:dyDescent="0.25">
      <c r="B60" s="53"/>
      <c r="C60" s="54"/>
      <c r="D60" s="55"/>
      <c r="E60" s="55"/>
      <c r="F60" s="3"/>
      <c r="G60" s="84" t="str">
        <f t="shared" si="5"/>
        <v/>
      </c>
      <c r="H60" s="76" t="str">
        <f t="shared" si="6"/>
        <v/>
      </c>
      <c r="I60" s="76" t="str">
        <f t="shared" si="7"/>
        <v/>
      </c>
      <c r="J60" s="85" t="str">
        <f t="shared" si="8"/>
        <v/>
      </c>
      <c r="N60" s="58" t="str">
        <f t="shared" si="9"/>
        <v/>
      </c>
      <c r="O60" s="59" t="str">
        <f t="shared" si="10"/>
        <v/>
      </c>
      <c r="P60" s="59" t="str">
        <f t="shared" si="11"/>
        <v/>
      </c>
      <c r="Q60" s="59" t="str">
        <f t="shared" si="12"/>
        <v/>
      </c>
    </row>
    <row r="61" spans="2:17" s="7" customFormat="1" x14ac:dyDescent="0.25">
      <c r="B61" s="53"/>
      <c r="C61" s="54"/>
      <c r="D61" s="55"/>
      <c r="E61" s="55"/>
      <c r="F61" s="3"/>
      <c r="G61" s="84" t="str">
        <f t="shared" si="5"/>
        <v/>
      </c>
      <c r="H61" s="76" t="str">
        <f t="shared" si="6"/>
        <v/>
      </c>
      <c r="I61" s="76" t="str">
        <f t="shared" si="7"/>
        <v/>
      </c>
      <c r="J61" s="85" t="str">
        <f t="shared" si="8"/>
        <v/>
      </c>
      <c r="N61" s="58" t="str">
        <f t="shared" si="9"/>
        <v/>
      </c>
      <c r="O61" s="59" t="str">
        <f t="shared" si="10"/>
        <v/>
      </c>
      <c r="P61" s="59" t="str">
        <f t="shared" si="11"/>
        <v/>
      </c>
      <c r="Q61" s="59" t="str">
        <f t="shared" si="12"/>
        <v/>
      </c>
    </row>
    <row r="62" spans="2:17" s="7" customFormat="1" x14ac:dyDescent="0.25">
      <c r="B62" s="53"/>
      <c r="C62" s="54"/>
      <c r="D62" s="55"/>
      <c r="E62" s="55"/>
      <c r="F62" s="3"/>
      <c r="G62" s="84" t="str">
        <f t="shared" si="5"/>
        <v/>
      </c>
      <c r="H62" s="76" t="str">
        <f t="shared" si="6"/>
        <v/>
      </c>
      <c r="I62" s="76" t="str">
        <f t="shared" si="7"/>
        <v/>
      </c>
      <c r="J62" s="85" t="str">
        <f t="shared" si="8"/>
        <v/>
      </c>
      <c r="N62" s="58" t="str">
        <f t="shared" si="9"/>
        <v/>
      </c>
      <c r="O62" s="59" t="str">
        <f t="shared" si="10"/>
        <v/>
      </c>
      <c r="P62" s="59" t="str">
        <f t="shared" si="11"/>
        <v/>
      </c>
      <c r="Q62" s="59" t="str">
        <f t="shared" si="12"/>
        <v/>
      </c>
    </row>
    <row r="63" spans="2:17" s="7" customFormat="1" x14ac:dyDescent="0.25">
      <c r="B63" s="53"/>
      <c r="C63" s="54"/>
      <c r="D63" s="55"/>
      <c r="E63" s="55"/>
      <c r="F63" s="3"/>
      <c r="G63" s="84" t="str">
        <f t="shared" si="5"/>
        <v/>
      </c>
      <c r="H63" s="76" t="str">
        <f t="shared" si="6"/>
        <v/>
      </c>
      <c r="I63" s="76" t="str">
        <f t="shared" si="7"/>
        <v/>
      </c>
      <c r="J63" s="85" t="str">
        <f t="shared" si="8"/>
        <v/>
      </c>
      <c r="N63" s="58" t="str">
        <f t="shared" si="9"/>
        <v/>
      </c>
      <c r="O63" s="59" t="str">
        <f t="shared" si="10"/>
        <v/>
      </c>
      <c r="P63" s="59" t="str">
        <f t="shared" si="11"/>
        <v/>
      </c>
      <c r="Q63" s="59" t="str">
        <f t="shared" si="12"/>
        <v/>
      </c>
    </row>
    <row r="64" spans="2:17" s="7" customFormat="1" ht="13.2" thickBot="1" x14ac:dyDescent="0.3">
      <c r="B64" s="52"/>
      <c r="C64" s="50"/>
      <c r="D64" s="51"/>
      <c r="E64" s="51"/>
      <c r="F64" s="3"/>
      <c r="G64" s="86" t="str">
        <f t="shared" si="5"/>
        <v/>
      </c>
      <c r="H64" s="78" t="str">
        <f t="shared" si="6"/>
        <v/>
      </c>
      <c r="I64" s="78" t="str">
        <f t="shared" si="7"/>
        <v/>
      </c>
      <c r="J64" s="87" t="str">
        <f t="shared" si="8"/>
        <v/>
      </c>
      <c r="N64" s="60" t="str">
        <f t="shared" si="9"/>
        <v/>
      </c>
      <c r="O64" s="61" t="str">
        <f t="shared" si="10"/>
        <v/>
      </c>
      <c r="P64" s="61" t="str">
        <f t="shared" si="11"/>
        <v/>
      </c>
      <c r="Q64" s="61" t="str">
        <f t="shared" si="12"/>
        <v/>
      </c>
    </row>
    <row r="65" spans="2:17" s="7" customFormat="1" x14ac:dyDescent="0.25">
      <c r="B65" s="53"/>
      <c r="C65" s="62"/>
      <c r="D65" s="63"/>
      <c r="E65" s="63"/>
      <c r="F65" s="3"/>
      <c r="G65" s="88" t="str">
        <f t="shared" si="5"/>
        <v/>
      </c>
      <c r="H65" s="80" t="str">
        <f t="shared" si="6"/>
        <v/>
      </c>
      <c r="I65" s="80" t="str">
        <f t="shared" si="7"/>
        <v/>
      </c>
      <c r="J65" s="89" t="str">
        <f t="shared" si="8"/>
        <v/>
      </c>
      <c r="N65" s="64" t="str">
        <f t="shared" si="9"/>
        <v/>
      </c>
      <c r="O65" s="65" t="str">
        <f t="shared" si="10"/>
        <v/>
      </c>
      <c r="P65" s="65" t="str">
        <f t="shared" si="11"/>
        <v/>
      </c>
      <c r="Q65" s="65" t="str">
        <f t="shared" si="12"/>
        <v/>
      </c>
    </row>
    <row r="66" spans="2:17" s="7" customFormat="1" x14ac:dyDescent="0.25">
      <c r="B66" s="53"/>
      <c r="C66" s="54"/>
      <c r="D66" s="55"/>
      <c r="E66" s="55"/>
      <c r="F66" s="3"/>
      <c r="G66" s="84" t="str">
        <f t="shared" si="5"/>
        <v/>
      </c>
      <c r="H66" s="76" t="str">
        <f t="shared" si="6"/>
        <v/>
      </c>
      <c r="I66" s="76" t="str">
        <f t="shared" si="7"/>
        <v/>
      </c>
      <c r="J66" s="85" t="str">
        <f t="shared" si="8"/>
        <v/>
      </c>
      <c r="N66" s="58" t="str">
        <f t="shared" si="9"/>
        <v/>
      </c>
      <c r="O66" s="59" t="str">
        <f t="shared" si="10"/>
        <v/>
      </c>
      <c r="P66" s="59" t="str">
        <f t="shared" si="11"/>
        <v/>
      </c>
      <c r="Q66" s="59" t="str">
        <f t="shared" si="12"/>
        <v/>
      </c>
    </row>
    <row r="67" spans="2:17" s="7" customFormat="1" x14ac:dyDescent="0.25">
      <c r="B67" s="53"/>
      <c r="C67" s="54"/>
      <c r="D67" s="55"/>
      <c r="E67" s="55"/>
      <c r="F67" s="3"/>
      <c r="G67" s="84" t="str">
        <f t="shared" si="5"/>
        <v/>
      </c>
      <c r="H67" s="76" t="str">
        <f t="shared" si="6"/>
        <v/>
      </c>
      <c r="I67" s="76" t="str">
        <f t="shared" si="7"/>
        <v/>
      </c>
      <c r="J67" s="85" t="str">
        <f t="shared" si="8"/>
        <v/>
      </c>
      <c r="N67" s="58" t="str">
        <f t="shared" si="9"/>
        <v/>
      </c>
      <c r="O67" s="59" t="str">
        <f t="shared" si="10"/>
        <v/>
      </c>
      <c r="P67" s="59" t="str">
        <f t="shared" si="11"/>
        <v/>
      </c>
      <c r="Q67" s="59" t="str">
        <f t="shared" si="12"/>
        <v/>
      </c>
    </row>
    <row r="68" spans="2:17" s="7" customFormat="1" x14ac:dyDescent="0.25">
      <c r="B68" s="53"/>
      <c r="C68" s="54"/>
      <c r="D68" s="55"/>
      <c r="E68" s="55"/>
      <c r="F68" s="3"/>
      <c r="G68" s="84" t="str">
        <f t="shared" si="5"/>
        <v/>
      </c>
      <c r="H68" s="76" t="str">
        <f t="shared" si="6"/>
        <v/>
      </c>
      <c r="I68" s="76" t="str">
        <f t="shared" si="7"/>
        <v/>
      </c>
      <c r="J68" s="85" t="str">
        <f t="shared" si="8"/>
        <v/>
      </c>
      <c r="N68" s="58" t="str">
        <f t="shared" si="9"/>
        <v/>
      </c>
      <c r="O68" s="59" t="str">
        <f t="shared" si="10"/>
        <v/>
      </c>
      <c r="P68" s="59" t="str">
        <f t="shared" si="11"/>
        <v/>
      </c>
      <c r="Q68" s="59" t="str">
        <f t="shared" si="12"/>
        <v/>
      </c>
    </row>
    <row r="69" spans="2:17" s="7" customFormat="1" x14ac:dyDescent="0.25">
      <c r="B69" s="53"/>
      <c r="C69" s="54"/>
      <c r="D69" s="55"/>
      <c r="E69" s="55"/>
      <c r="F69" s="3"/>
      <c r="G69" s="84" t="str">
        <f t="shared" si="5"/>
        <v/>
      </c>
      <c r="H69" s="76" t="str">
        <f t="shared" si="6"/>
        <v/>
      </c>
      <c r="I69" s="76" t="str">
        <f t="shared" si="7"/>
        <v/>
      </c>
      <c r="J69" s="85" t="str">
        <f t="shared" si="8"/>
        <v/>
      </c>
      <c r="N69" s="58" t="str">
        <f t="shared" si="9"/>
        <v/>
      </c>
      <c r="O69" s="59" t="str">
        <f t="shared" si="10"/>
        <v/>
      </c>
      <c r="P69" s="59" t="str">
        <f t="shared" si="11"/>
        <v/>
      </c>
      <c r="Q69" s="59" t="str">
        <f t="shared" si="12"/>
        <v/>
      </c>
    </row>
    <row r="70" spans="2:17" s="7" customFormat="1" x14ac:dyDescent="0.25">
      <c r="B70" s="53"/>
      <c r="C70" s="54"/>
      <c r="D70" s="55"/>
      <c r="E70" s="55"/>
      <c r="F70" s="3"/>
      <c r="G70" s="84" t="str">
        <f t="shared" si="5"/>
        <v/>
      </c>
      <c r="H70" s="76" t="str">
        <f t="shared" si="6"/>
        <v/>
      </c>
      <c r="I70" s="76" t="str">
        <f t="shared" si="7"/>
        <v/>
      </c>
      <c r="J70" s="85" t="str">
        <f t="shared" si="8"/>
        <v/>
      </c>
      <c r="N70" s="58" t="str">
        <f t="shared" si="9"/>
        <v/>
      </c>
      <c r="O70" s="59" t="str">
        <f t="shared" si="10"/>
        <v/>
      </c>
      <c r="P70" s="59" t="str">
        <f t="shared" si="11"/>
        <v/>
      </c>
      <c r="Q70" s="59" t="str">
        <f t="shared" si="12"/>
        <v/>
      </c>
    </row>
    <row r="71" spans="2:17" s="7" customFormat="1" x14ac:dyDescent="0.25">
      <c r="B71" s="53"/>
      <c r="C71" s="54"/>
      <c r="D71" s="55"/>
      <c r="E71" s="55"/>
      <c r="F71" s="3"/>
      <c r="G71" s="84" t="str">
        <f t="shared" si="5"/>
        <v/>
      </c>
      <c r="H71" s="76" t="str">
        <f t="shared" si="6"/>
        <v/>
      </c>
      <c r="I71" s="76" t="str">
        <f t="shared" si="7"/>
        <v/>
      </c>
      <c r="J71" s="85" t="str">
        <f t="shared" si="8"/>
        <v/>
      </c>
      <c r="N71" s="58" t="str">
        <f t="shared" si="9"/>
        <v/>
      </c>
      <c r="O71" s="59" t="str">
        <f t="shared" si="10"/>
        <v/>
      </c>
      <c r="P71" s="59" t="str">
        <f t="shared" si="11"/>
        <v/>
      </c>
      <c r="Q71" s="59" t="str">
        <f t="shared" si="12"/>
        <v/>
      </c>
    </row>
    <row r="72" spans="2:17" s="7" customFormat="1" x14ac:dyDescent="0.25">
      <c r="B72" s="53"/>
      <c r="C72" s="54"/>
      <c r="D72" s="55"/>
      <c r="E72" s="55"/>
      <c r="F72" s="3"/>
      <c r="G72" s="84" t="str">
        <f t="shared" si="5"/>
        <v/>
      </c>
      <c r="H72" s="76" t="str">
        <f t="shared" si="6"/>
        <v/>
      </c>
      <c r="I72" s="76" t="str">
        <f t="shared" si="7"/>
        <v/>
      </c>
      <c r="J72" s="85" t="str">
        <f t="shared" si="8"/>
        <v/>
      </c>
      <c r="N72" s="58" t="str">
        <f t="shared" si="9"/>
        <v/>
      </c>
      <c r="O72" s="59" t="str">
        <f t="shared" si="10"/>
        <v/>
      </c>
      <c r="P72" s="59" t="str">
        <f t="shared" si="11"/>
        <v/>
      </c>
      <c r="Q72" s="59" t="str">
        <f t="shared" si="12"/>
        <v/>
      </c>
    </row>
    <row r="73" spans="2:17" s="7" customFormat="1" x14ac:dyDescent="0.25">
      <c r="B73" s="53"/>
      <c r="C73" s="54"/>
      <c r="D73" s="55"/>
      <c r="E73" s="55"/>
      <c r="F73" s="3"/>
      <c r="G73" s="84" t="str">
        <f t="shared" si="5"/>
        <v/>
      </c>
      <c r="H73" s="76" t="str">
        <f t="shared" si="6"/>
        <v/>
      </c>
      <c r="I73" s="76" t="str">
        <f t="shared" si="7"/>
        <v/>
      </c>
      <c r="J73" s="85" t="str">
        <f t="shared" si="8"/>
        <v/>
      </c>
      <c r="N73" s="58" t="str">
        <f t="shared" si="9"/>
        <v/>
      </c>
      <c r="O73" s="59" t="str">
        <f t="shared" si="10"/>
        <v/>
      </c>
      <c r="P73" s="59" t="str">
        <f t="shared" si="11"/>
        <v/>
      </c>
      <c r="Q73" s="59" t="str">
        <f t="shared" si="12"/>
        <v/>
      </c>
    </row>
    <row r="74" spans="2:17" s="7" customFormat="1" x14ac:dyDescent="0.25">
      <c r="B74" s="53"/>
      <c r="C74" s="54"/>
      <c r="D74" s="55"/>
      <c r="E74" s="55"/>
      <c r="F74" s="3"/>
      <c r="G74" s="84" t="str">
        <f t="shared" si="5"/>
        <v/>
      </c>
      <c r="H74" s="76" t="str">
        <f t="shared" si="6"/>
        <v/>
      </c>
      <c r="I74" s="76" t="str">
        <f t="shared" si="7"/>
        <v/>
      </c>
      <c r="J74" s="85" t="str">
        <f t="shared" si="8"/>
        <v/>
      </c>
      <c r="N74" s="58" t="str">
        <f t="shared" si="9"/>
        <v/>
      </c>
      <c r="O74" s="59" t="str">
        <f t="shared" si="10"/>
        <v/>
      </c>
      <c r="P74" s="59" t="str">
        <f t="shared" si="11"/>
        <v/>
      </c>
      <c r="Q74" s="59" t="str">
        <f t="shared" si="12"/>
        <v/>
      </c>
    </row>
    <row r="75" spans="2:17" s="7" customFormat="1" x14ac:dyDescent="0.25">
      <c r="B75" s="53"/>
      <c r="C75" s="54"/>
      <c r="D75" s="55"/>
      <c r="E75" s="55"/>
      <c r="F75" s="3"/>
      <c r="G75" s="84" t="str">
        <f t="shared" si="5"/>
        <v/>
      </c>
      <c r="H75" s="76" t="str">
        <f t="shared" si="6"/>
        <v/>
      </c>
      <c r="I75" s="76" t="str">
        <f t="shared" si="7"/>
        <v/>
      </c>
      <c r="J75" s="85" t="str">
        <f t="shared" si="8"/>
        <v/>
      </c>
      <c r="N75" s="58" t="str">
        <f t="shared" si="9"/>
        <v/>
      </c>
      <c r="O75" s="59" t="str">
        <f t="shared" si="10"/>
        <v/>
      </c>
      <c r="P75" s="59" t="str">
        <f t="shared" si="11"/>
        <v/>
      </c>
      <c r="Q75" s="59" t="str">
        <f t="shared" si="12"/>
        <v/>
      </c>
    </row>
    <row r="76" spans="2:17" s="7" customFormat="1" x14ac:dyDescent="0.25">
      <c r="B76" s="53"/>
      <c r="C76" s="54"/>
      <c r="D76" s="55"/>
      <c r="E76" s="55"/>
      <c r="F76" s="3"/>
      <c r="G76" s="84" t="str">
        <f t="shared" si="5"/>
        <v/>
      </c>
      <c r="H76" s="76" t="str">
        <f t="shared" si="6"/>
        <v/>
      </c>
      <c r="I76" s="76" t="str">
        <f t="shared" si="7"/>
        <v/>
      </c>
      <c r="J76" s="85" t="str">
        <f t="shared" si="8"/>
        <v/>
      </c>
      <c r="N76" s="58" t="str">
        <f t="shared" si="9"/>
        <v/>
      </c>
      <c r="O76" s="59" t="str">
        <f t="shared" si="10"/>
        <v/>
      </c>
      <c r="P76" s="59" t="str">
        <f t="shared" si="11"/>
        <v/>
      </c>
      <c r="Q76" s="59" t="str">
        <f t="shared" si="12"/>
        <v/>
      </c>
    </row>
    <row r="77" spans="2:17" s="7" customFormat="1" x14ac:dyDescent="0.25">
      <c r="B77" s="53"/>
      <c r="C77" s="54"/>
      <c r="D77" s="55"/>
      <c r="E77" s="55"/>
      <c r="F77" s="3"/>
      <c r="G77" s="84" t="str">
        <f t="shared" si="5"/>
        <v/>
      </c>
      <c r="H77" s="76" t="str">
        <f t="shared" si="6"/>
        <v/>
      </c>
      <c r="I77" s="76" t="str">
        <f t="shared" si="7"/>
        <v/>
      </c>
      <c r="J77" s="85" t="str">
        <f t="shared" si="8"/>
        <v/>
      </c>
      <c r="N77" s="58" t="str">
        <f t="shared" si="9"/>
        <v/>
      </c>
      <c r="O77" s="59" t="str">
        <f t="shared" si="10"/>
        <v/>
      </c>
      <c r="P77" s="59" t="str">
        <f t="shared" si="11"/>
        <v/>
      </c>
      <c r="Q77" s="59" t="str">
        <f t="shared" si="12"/>
        <v/>
      </c>
    </row>
    <row r="78" spans="2:17" s="7" customFormat="1" x14ac:dyDescent="0.25">
      <c r="B78" s="53"/>
      <c r="C78" s="54"/>
      <c r="D78" s="55"/>
      <c r="E78" s="55"/>
      <c r="F78" s="3"/>
      <c r="G78" s="84" t="str">
        <f t="shared" si="5"/>
        <v/>
      </c>
      <c r="H78" s="76" t="str">
        <f t="shared" si="6"/>
        <v/>
      </c>
      <c r="I78" s="76" t="str">
        <f t="shared" si="7"/>
        <v/>
      </c>
      <c r="J78" s="85" t="str">
        <f t="shared" si="8"/>
        <v/>
      </c>
      <c r="N78" s="58" t="str">
        <f t="shared" si="9"/>
        <v/>
      </c>
      <c r="O78" s="59" t="str">
        <f t="shared" si="10"/>
        <v/>
      </c>
      <c r="P78" s="59" t="str">
        <f t="shared" si="11"/>
        <v/>
      </c>
      <c r="Q78" s="59" t="str">
        <f t="shared" si="12"/>
        <v/>
      </c>
    </row>
    <row r="79" spans="2:17" s="7" customFormat="1" x14ac:dyDescent="0.25">
      <c r="B79" s="53"/>
      <c r="C79" s="54"/>
      <c r="D79" s="55"/>
      <c r="E79" s="55"/>
      <c r="F79" s="3"/>
      <c r="G79" s="84" t="str">
        <f t="shared" si="5"/>
        <v/>
      </c>
      <c r="H79" s="76" t="str">
        <f t="shared" si="6"/>
        <v/>
      </c>
      <c r="I79" s="76" t="str">
        <f t="shared" si="7"/>
        <v/>
      </c>
      <c r="J79" s="85" t="str">
        <f t="shared" si="8"/>
        <v/>
      </c>
      <c r="N79" s="58" t="str">
        <f t="shared" si="9"/>
        <v/>
      </c>
      <c r="O79" s="59" t="str">
        <f t="shared" si="10"/>
        <v/>
      </c>
      <c r="P79" s="59" t="str">
        <f t="shared" si="11"/>
        <v/>
      </c>
      <c r="Q79" s="59" t="str">
        <f t="shared" si="12"/>
        <v/>
      </c>
    </row>
    <row r="80" spans="2:17" s="7" customFormat="1" x14ac:dyDescent="0.25">
      <c r="B80" s="53"/>
      <c r="C80" s="54"/>
      <c r="D80" s="55"/>
      <c r="E80" s="55"/>
      <c r="F80" s="3"/>
      <c r="G80" s="84" t="str">
        <f t="shared" si="5"/>
        <v/>
      </c>
      <c r="H80" s="76" t="str">
        <f t="shared" si="6"/>
        <v/>
      </c>
      <c r="I80" s="76" t="str">
        <f t="shared" si="7"/>
        <v/>
      </c>
      <c r="J80" s="85" t="str">
        <f t="shared" si="8"/>
        <v/>
      </c>
      <c r="N80" s="58" t="str">
        <f t="shared" si="9"/>
        <v/>
      </c>
      <c r="O80" s="59" t="str">
        <f t="shared" si="10"/>
        <v/>
      </c>
      <c r="P80" s="59" t="str">
        <f t="shared" si="11"/>
        <v/>
      </c>
      <c r="Q80" s="59" t="str">
        <f t="shared" si="12"/>
        <v/>
      </c>
    </row>
    <row r="81" spans="2:17" s="7" customFormat="1" x14ac:dyDescent="0.25">
      <c r="B81" s="53"/>
      <c r="C81" s="54"/>
      <c r="D81" s="55"/>
      <c r="E81" s="55"/>
      <c r="F81" s="3"/>
      <c r="G81" s="84" t="str">
        <f t="shared" si="5"/>
        <v/>
      </c>
      <c r="H81" s="76" t="str">
        <f t="shared" si="6"/>
        <v/>
      </c>
      <c r="I81" s="76" t="str">
        <f t="shared" si="7"/>
        <v/>
      </c>
      <c r="J81" s="85" t="str">
        <f t="shared" si="8"/>
        <v/>
      </c>
      <c r="N81" s="58" t="str">
        <f t="shared" si="9"/>
        <v/>
      </c>
      <c r="O81" s="59" t="str">
        <f t="shared" si="10"/>
        <v/>
      </c>
      <c r="P81" s="59" t="str">
        <f t="shared" si="11"/>
        <v/>
      </c>
      <c r="Q81" s="59" t="str">
        <f t="shared" si="12"/>
        <v/>
      </c>
    </row>
    <row r="82" spans="2:17" s="7" customFormat="1" x14ac:dyDescent="0.25">
      <c r="B82" s="53"/>
      <c r="C82" s="54"/>
      <c r="D82" s="55"/>
      <c r="E82" s="55"/>
      <c r="F82" s="3"/>
      <c r="G82" s="84" t="str">
        <f t="shared" si="5"/>
        <v/>
      </c>
      <c r="H82" s="76" t="str">
        <f t="shared" si="6"/>
        <v/>
      </c>
      <c r="I82" s="76" t="str">
        <f t="shared" si="7"/>
        <v/>
      </c>
      <c r="J82" s="85" t="str">
        <f t="shared" si="8"/>
        <v/>
      </c>
      <c r="N82" s="58" t="str">
        <f t="shared" si="9"/>
        <v/>
      </c>
      <c r="O82" s="59" t="str">
        <f t="shared" si="10"/>
        <v/>
      </c>
      <c r="P82" s="59" t="str">
        <f t="shared" si="11"/>
        <v/>
      </c>
      <c r="Q82" s="59" t="str">
        <f t="shared" si="12"/>
        <v/>
      </c>
    </row>
    <row r="83" spans="2:17" s="7" customFormat="1" x14ac:dyDescent="0.25">
      <c r="B83" s="53"/>
      <c r="C83" s="54"/>
      <c r="D83" s="55"/>
      <c r="E83" s="55"/>
      <c r="F83" s="3"/>
      <c r="G83" s="84" t="str">
        <f t="shared" si="5"/>
        <v/>
      </c>
      <c r="H83" s="76" t="str">
        <f t="shared" si="6"/>
        <v/>
      </c>
      <c r="I83" s="76" t="str">
        <f t="shared" si="7"/>
        <v/>
      </c>
      <c r="J83" s="85" t="str">
        <f t="shared" si="8"/>
        <v/>
      </c>
      <c r="N83" s="58" t="str">
        <f t="shared" ref="N83:N108" si="13">IF(B83&lt;&gt;"",B83,"")</f>
        <v/>
      </c>
      <c r="O83" s="59" t="str">
        <f t="shared" ref="O83:O108" si="14">IF(D83&lt;&gt;"",East_0+(C83*Alpha)-(D83*Beta),"")</f>
        <v/>
      </c>
      <c r="P83" s="59" t="str">
        <f t="shared" ref="P83:P108" si="15">IF(D83&lt;&gt;"",North_0+(C83*Beta)+(D83*Alpha),"")</f>
        <v/>
      </c>
      <c r="Q83" s="59" t="str">
        <f t="shared" ref="Q83:Q108" si="16">IF(E83&lt;&gt;"",E83+Ht_Diff,"")</f>
        <v/>
      </c>
    </row>
    <row r="84" spans="2:17" s="7" customFormat="1" x14ac:dyDescent="0.25">
      <c r="B84" s="53"/>
      <c r="C84" s="54"/>
      <c r="D84" s="55"/>
      <c r="E84" s="55"/>
      <c r="F84" s="3"/>
      <c r="G84" s="84" t="str">
        <f t="shared" ref="G84:G108" si="17">N84</f>
        <v/>
      </c>
      <c r="H84" s="76" t="str">
        <f t="shared" ref="H84:H108" si="18">O84</f>
        <v/>
      </c>
      <c r="I84" s="76" t="str">
        <f t="shared" ref="I84:I108" si="19">P84</f>
        <v/>
      </c>
      <c r="J84" s="85" t="str">
        <f t="shared" ref="J84:J108" si="20">Q84</f>
        <v/>
      </c>
      <c r="N84" s="58" t="str">
        <f t="shared" si="13"/>
        <v/>
      </c>
      <c r="O84" s="59" t="str">
        <f t="shared" si="14"/>
        <v/>
      </c>
      <c r="P84" s="59" t="str">
        <f t="shared" si="15"/>
        <v/>
      </c>
      <c r="Q84" s="59" t="str">
        <f t="shared" si="16"/>
        <v/>
      </c>
    </row>
    <row r="85" spans="2:17" s="7" customFormat="1" x14ac:dyDescent="0.25">
      <c r="B85" s="53"/>
      <c r="C85" s="54"/>
      <c r="D85" s="55"/>
      <c r="E85" s="55"/>
      <c r="F85" s="3"/>
      <c r="G85" s="84" t="str">
        <f t="shared" si="17"/>
        <v/>
      </c>
      <c r="H85" s="76" t="str">
        <f t="shared" si="18"/>
        <v/>
      </c>
      <c r="I85" s="76" t="str">
        <f t="shared" si="19"/>
        <v/>
      </c>
      <c r="J85" s="85" t="str">
        <f t="shared" si="20"/>
        <v/>
      </c>
      <c r="N85" s="58" t="str">
        <f t="shared" si="13"/>
        <v/>
      </c>
      <c r="O85" s="59" t="str">
        <f t="shared" si="14"/>
        <v/>
      </c>
      <c r="P85" s="59" t="str">
        <f t="shared" si="15"/>
        <v/>
      </c>
      <c r="Q85" s="59" t="str">
        <f t="shared" si="16"/>
        <v/>
      </c>
    </row>
    <row r="86" spans="2:17" s="7" customFormat="1" x14ac:dyDescent="0.25">
      <c r="B86" s="53"/>
      <c r="C86" s="54"/>
      <c r="D86" s="55"/>
      <c r="E86" s="55"/>
      <c r="F86" s="3"/>
      <c r="G86" s="84" t="str">
        <f t="shared" si="17"/>
        <v/>
      </c>
      <c r="H86" s="76" t="str">
        <f t="shared" si="18"/>
        <v/>
      </c>
      <c r="I86" s="76" t="str">
        <f t="shared" si="19"/>
        <v/>
      </c>
      <c r="J86" s="85" t="str">
        <f t="shared" si="20"/>
        <v/>
      </c>
      <c r="N86" s="58" t="str">
        <f t="shared" si="13"/>
        <v/>
      </c>
      <c r="O86" s="59" t="str">
        <f t="shared" si="14"/>
        <v/>
      </c>
      <c r="P86" s="59" t="str">
        <f t="shared" si="15"/>
        <v/>
      </c>
      <c r="Q86" s="59" t="str">
        <f t="shared" si="16"/>
        <v/>
      </c>
    </row>
    <row r="87" spans="2:17" s="7" customFormat="1" x14ac:dyDescent="0.25">
      <c r="B87" s="53"/>
      <c r="C87" s="54"/>
      <c r="D87" s="55"/>
      <c r="E87" s="55"/>
      <c r="F87" s="3"/>
      <c r="G87" s="84" t="str">
        <f t="shared" si="17"/>
        <v/>
      </c>
      <c r="H87" s="76" t="str">
        <f t="shared" si="18"/>
        <v/>
      </c>
      <c r="I87" s="76" t="str">
        <f t="shared" si="19"/>
        <v/>
      </c>
      <c r="J87" s="85" t="str">
        <f t="shared" si="20"/>
        <v/>
      </c>
      <c r="N87" s="58" t="str">
        <f t="shared" si="13"/>
        <v/>
      </c>
      <c r="O87" s="59" t="str">
        <f t="shared" si="14"/>
        <v/>
      </c>
      <c r="P87" s="59" t="str">
        <f t="shared" si="15"/>
        <v/>
      </c>
      <c r="Q87" s="59" t="str">
        <f t="shared" si="16"/>
        <v/>
      </c>
    </row>
    <row r="88" spans="2:17" s="7" customFormat="1" x14ac:dyDescent="0.25">
      <c r="B88" s="53"/>
      <c r="C88" s="54"/>
      <c r="D88" s="55"/>
      <c r="E88" s="55"/>
      <c r="F88" s="3"/>
      <c r="G88" s="84" t="str">
        <f t="shared" si="17"/>
        <v/>
      </c>
      <c r="H88" s="76" t="str">
        <f t="shared" si="18"/>
        <v/>
      </c>
      <c r="I88" s="76" t="str">
        <f t="shared" si="19"/>
        <v/>
      </c>
      <c r="J88" s="85" t="str">
        <f t="shared" si="20"/>
        <v/>
      </c>
      <c r="N88" s="58" t="str">
        <f t="shared" si="13"/>
        <v/>
      </c>
      <c r="O88" s="59" t="str">
        <f t="shared" si="14"/>
        <v/>
      </c>
      <c r="P88" s="59" t="str">
        <f t="shared" si="15"/>
        <v/>
      </c>
      <c r="Q88" s="59" t="str">
        <f t="shared" si="16"/>
        <v/>
      </c>
    </row>
    <row r="89" spans="2:17" s="7" customFormat="1" x14ac:dyDescent="0.25">
      <c r="B89" s="53"/>
      <c r="C89" s="54"/>
      <c r="D89" s="55"/>
      <c r="E89" s="55"/>
      <c r="F89" s="3"/>
      <c r="G89" s="84" t="str">
        <f t="shared" si="17"/>
        <v/>
      </c>
      <c r="H89" s="76" t="str">
        <f t="shared" si="18"/>
        <v/>
      </c>
      <c r="I89" s="76" t="str">
        <f t="shared" si="19"/>
        <v/>
      </c>
      <c r="J89" s="85" t="str">
        <f t="shared" si="20"/>
        <v/>
      </c>
      <c r="N89" s="58" t="str">
        <f t="shared" si="13"/>
        <v/>
      </c>
      <c r="O89" s="59" t="str">
        <f t="shared" si="14"/>
        <v/>
      </c>
      <c r="P89" s="59" t="str">
        <f t="shared" si="15"/>
        <v/>
      </c>
      <c r="Q89" s="59" t="str">
        <f t="shared" si="16"/>
        <v/>
      </c>
    </row>
    <row r="90" spans="2:17" s="7" customFormat="1" x14ac:dyDescent="0.25">
      <c r="B90" s="53"/>
      <c r="C90" s="54"/>
      <c r="D90" s="55"/>
      <c r="E90" s="55"/>
      <c r="F90" s="3"/>
      <c r="G90" s="84" t="str">
        <f t="shared" si="17"/>
        <v/>
      </c>
      <c r="H90" s="76" t="str">
        <f t="shared" si="18"/>
        <v/>
      </c>
      <c r="I90" s="76" t="str">
        <f t="shared" si="19"/>
        <v/>
      </c>
      <c r="J90" s="85" t="str">
        <f t="shared" si="20"/>
        <v/>
      </c>
      <c r="N90" s="58" t="str">
        <f t="shared" si="13"/>
        <v/>
      </c>
      <c r="O90" s="59" t="str">
        <f t="shared" si="14"/>
        <v/>
      </c>
      <c r="P90" s="59" t="str">
        <f t="shared" si="15"/>
        <v/>
      </c>
      <c r="Q90" s="59" t="str">
        <f t="shared" si="16"/>
        <v/>
      </c>
    </row>
    <row r="91" spans="2:17" s="7" customFormat="1" x14ac:dyDescent="0.25">
      <c r="B91" s="53"/>
      <c r="C91" s="54"/>
      <c r="D91" s="55"/>
      <c r="E91" s="55"/>
      <c r="F91" s="3"/>
      <c r="G91" s="84" t="str">
        <f t="shared" si="17"/>
        <v/>
      </c>
      <c r="H91" s="76" t="str">
        <f t="shared" si="18"/>
        <v/>
      </c>
      <c r="I91" s="76" t="str">
        <f t="shared" si="19"/>
        <v/>
      </c>
      <c r="J91" s="85" t="str">
        <f t="shared" si="20"/>
        <v/>
      </c>
      <c r="N91" s="58" t="str">
        <f t="shared" si="13"/>
        <v/>
      </c>
      <c r="O91" s="59" t="str">
        <f t="shared" si="14"/>
        <v/>
      </c>
      <c r="P91" s="59" t="str">
        <f t="shared" si="15"/>
        <v/>
      </c>
      <c r="Q91" s="59" t="str">
        <f t="shared" si="16"/>
        <v/>
      </c>
    </row>
    <row r="92" spans="2:17" s="7" customFormat="1" x14ac:dyDescent="0.25">
      <c r="B92" s="53"/>
      <c r="C92" s="54"/>
      <c r="D92" s="55"/>
      <c r="E92" s="55"/>
      <c r="F92" s="3"/>
      <c r="G92" s="84" t="str">
        <f t="shared" si="17"/>
        <v/>
      </c>
      <c r="H92" s="76" t="str">
        <f t="shared" si="18"/>
        <v/>
      </c>
      <c r="I92" s="76" t="str">
        <f t="shared" si="19"/>
        <v/>
      </c>
      <c r="J92" s="85" t="str">
        <f t="shared" si="20"/>
        <v/>
      </c>
      <c r="N92" s="58" t="str">
        <f t="shared" si="13"/>
        <v/>
      </c>
      <c r="O92" s="59" t="str">
        <f t="shared" si="14"/>
        <v/>
      </c>
      <c r="P92" s="59" t="str">
        <f t="shared" si="15"/>
        <v/>
      </c>
      <c r="Q92" s="59" t="str">
        <f t="shared" si="16"/>
        <v/>
      </c>
    </row>
    <row r="93" spans="2:17" s="7" customFormat="1" x14ac:dyDescent="0.25">
      <c r="B93" s="53"/>
      <c r="C93" s="54"/>
      <c r="D93" s="55"/>
      <c r="E93" s="55"/>
      <c r="F93" s="3"/>
      <c r="G93" s="84" t="str">
        <f t="shared" si="17"/>
        <v/>
      </c>
      <c r="H93" s="76" t="str">
        <f t="shared" si="18"/>
        <v/>
      </c>
      <c r="I93" s="76" t="str">
        <f t="shared" si="19"/>
        <v/>
      </c>
      <c r="J93" s="85" t="str">
        <f t="shared" si="20"/>
        <v/>
      </c>
      <c r="N93" s="58" t="str">
        <f t="shared" si="13"/>
        <v/>
      </c>
      <c r="O93" s="59" t="str">
        <f t="shared" si="14"/>
        <v/>
      </c>
      <c r="P93" s="59" t="str">
        <f t="shared" si="15"/>
        <v/>
      </c>
      <c r="Q93" s="59" t="str">
        <f t="shared" si="16"/>
        <v/>
      </c>
    </row>
    <row r="94" spans="2:17" s="7" customFormat="1" x14ac:dyDescent="0.25">
      <c r="B94" s="53"/>
      <c r="C94" s="54"/>
      <c r="D94" s="55"/>
      <c r="E94" s="55"/>
      <c r="F94" s="3"/>
      <c r="G94" s="84" t="str">
        <f t="shared" si="17"/>
        <v/>
      </c>
      <c r="H94" s="76" t="str">
        <f t="shared" si="18"/>
        <v/>
      </c>
      <c r="I94" s="76" t="str">
        <f t="shared" si="19"/>
        <v/>
      </c>
      <c r="J94" s="85" t="str">
        <f t="shared" si="20"/>
        <v/>
      </c>
      <c r="N94" s="58" t="str">
        <f t="shared" si="13"/>
        <v/>
      </c>
      <c r="O94" s="59" t="str">
        <f t="shared" si="14"/>
        <v/>
      </c>
      <c r="P94" s="59" t="str">
        <f t="shared" si="15"/>
        <v/>
      </c>
      <c r="Q94" s="59" t="str">
        <f t="shared" si="16"/>
        <v/>
      </c>
    </row>
    <row r="95" spans="2:17" s="7" customFormat="1" x14ac:dyDescent="0.25">
      <c r="B95" s="53"/>
      <c r="C95" s="54"/>
      <c r="D95" s="55"/>
      <c r="E95" s="55"/>
      <c r="F95" s="3"/>
      <c r="G95" s="84" t="str">
        <f t="shared" si="17"/>
        <v/>
      </c>
      <c r="H95" s="76" t="str">
        <f t="shared" si="18"/>
        <v/>
      </c>
      <c r="I95" s="76" t="str">
        <f t="shared" si="19"/>
        <v/>
      </c>
      <c r="J95" s="85" t="str">
        <f t="shared" si="20"/>
        <v/>
      </c>
      <c r="N95" s="58" t="str">
        <f t="shared" si="13"/>
        <v/>
      </c>
      <c r="O95" s="59" t="str">
        <f t="shared" si="14"/>
        <v/>
      </c>
      <c r="P95" s="59" t="str">
        <f t="shared" si="15"/>
        <v/>
      </c>
      <c r="Q95" s="59" t="str">
        <f t="shared" si="16"/>
        <v/>
      </c>
    </row>
    <row r="96" spans="2:17" s="7" customFormat="1" x14ac:dyDescent="0.25">
      <c r="B96" s="53"/>
      <c r="C96" s="54"/>
      <c r="D96" s="55"/>
      <c r="E96" s="55"/>
      <c r="F96" s="3"/>
      <c r="G96" s="84" t="str">
        <f t="shared" si="17"/>
        <v/>
      </c>
      <c r="H96" s="76" t="str">
        <f t="shared" si="18"/>
        <v/>
      </c>
      <c r="I96" s="76" t="str">
        <f t="shared" si="19"/>
        <v/>
      </c>
      <c r="J96" s="85" t="str">
        <f t="shared" si="20"/>
        <v/>
      </c>
      <c r="N96" s="58" t="str">
        <f t="shared" si="13"/>
        <v/>
      </c>
      <c r="O96" s="59" t="str">
        <f t="shared" si="14"/>
        <v/>
      </c>
      <c r="P96" s="59" t="str">
        <f t="shared" si="15"/>
        <v/>
      </c>
      <c r="Q96" s="59" t="str">
        <f t="shared" si="16"/>
        <v/>
      </c>
    </row>
    <row r="97" spans="2:17" s="7" customFormat="1" x14ac:dyDescent="0.25">
      <c r="B97" s="53"/>
      <c r="C97" s="54"/>
      <c r="D97" s="55"/>
      <c r="E97" s="55"/>
      <c r="F97" s="3"/>
      <c r="G97" s="84" t="str">
        <f t="shared" si="17"/>
        <v/>
      </c>
      <c r="H97" s="76" t="str">
        <f t="shared" si="18"/>
        <v/>
      </c>
      <c r="I97" s="76" t="str">
        <f t="shared" si="19"/>
        <v/>
      </c>
      <c r="J97" s="85" t="str">
        <f t="shared" si="20"/>
        <v/>
      </c>
      <c r="N97" s="58" t="str">
        <f t="shared" si="13"/>
        <v/>
      </c>
      <c r="O97" s="59" t="str">
        <f t="shared" si="14"/>
        <v/>
      </c>
      <c r="P97" s="59" t="str">
        <f t="shared" si="15"/>
        <v/>
      </c>
      <c r="Q97" s="59" t="str">
        <f t="shared" si="16"/>
        <v/>
      </c>
    </row>
    <row r="98" spans="2:17" s="7" customFormat="1" x14ac:dyDescent="0.25">
      <c r="B98" s="53"/>
      <c r="C98" s="54"/>
      <c r="D98" s="55"/>
      <c r="E98" s="55"/>
      <c r="F98" s="3"/>
      <c r="G98" s="84" t="str">
        <f t="shared" si="17"/>
        <v/>
      </c>
      <c r="H98" s="76" t="str">
        <f t="shared" si="18"/>
        <v/>
      </c>
      <c r="I98" s="76" t="str">
        <f t="shared" si="19"/>
        <v/>
      </c>
      <c r="J98" s="85" t="str">
        <f t="shared" si="20"/>
        <v/>
      </c>
      <c r="N98" s="58" t="str">
        <f t="shared" si="13"/>
        <v/>
      </c>
      <c r="O98" s="59" t="str">
        <f t="shared" si="14"/>
        <v/>
      </c>
      <c r="P98" s="59" t="str">
        <f t="shared" si="15"/>
        <v/>
      </c>
      <c r="Q98" s="59" t="str">
        <f t="shared" si="16"/>
        <v/>
      </c>
    </row>
    <row r="99" spans="2:17" s="7" customFormat="1" x14ac:dyDescent="0.25">
      <c r="B99" s="53"/>
      <c r="C99" s="54"/>
      <c r="D99" s="55"/>
      <c r="E99" s="55"/>
      <c r="F99" s="3"/>
      <c r="G99" s="84" t="str">
        <f t="shared" si="17"/>
        <v/>
      </c>
      <c r="H99" s="76" t="str">
        <f t="shared" si="18"/>
        <v/>
      </c>
      <c r="I99" s="76" t="str">
        <f t="shared" si="19"/>
        <v/>
      </c>
      <c r="J99" s="85" t="str">
        <f t="shared" si="20"/>
        <v/>
      </c>
      <c r="N99" s="58" t="str">
        <f t="shared" si="13"/>
        <v/>
      </c>
      <c r="O99" s="59" t="str">
        <f t="shared" si="14"/>
        <v/>
      </c>
      <c r="P99" s="59" t="str">
        <f t="shared" si="15"/>
        <v/>
      </c>
      <c r="Q99" s="59" t="str">
        <f t="shared" si="16"/>
        <v/>
      </c>
    </row>
    <row r="100" spans="2:17" s="7" customFormat="1" x14ac:dyDescent="0.25">
      <c r="B100" s="53"/>
      <c r="C100" s="54"/>
      <c r="D100" s="55"/>
      <c r="E100" s="55"/>
      <c r="F100" s="3"/>
      <c r="G100" s="84" t="str">
        <f t="shared" si="17"/>
        <v/>
      </c>
      <c r="H100" s="76" t="str">
        <f t="shared" si="18"/>
        <v/>
      </c>
      <c r="I100" s="76" t="str">
        <f t="shared" si="19"/>
        <v/>
      </c>
      <c r="J100" s="85" t="str">
        <f t="shared" si="20"/>
        <v/>
      </c>
      <c r="N100" s="58" t="str">
        <f t="shared" si="13"/>
        <v/>
      </c>
      <c r="O100" s="59" t="str">
        <f t="shared" si="14"/>
        <v/>
      </c>
      <c r="P100" s="59" t="str">
        <f t="shared" si="15"/>
        <v/>
      </c>
      <c r="Q100" s="59" t="str">
        <f t="shared" si="16"/>
        <v/>
      </c>
    </row>
    <row r="101" spans="2:17" s="7" customFormat="1" x14ac:dyDescent="0.25">
      <c r="B101" s="53"/>
      <c r="C101" s="54"/>
      <c r="D101" s="55"/>
      <c r="E101" s="55"/>
      <c r="F101" s="3"/>
      <c r="G101" s="84" t="str">
        <f t="shared" si="17"/>
        <v/>
      </c>
      <c r="H101" s="76" t="str">
        <f t="shared" si="18"/>
        <v/>
      </c>
      <c r="I101" s="76" t="str">
        <f t="shared" si="19"/>
        <v/>
      </c>
      <c r="J101" s="85" t="str">
        <f t="shared" si="20"/>
        <v/>
      </c>
      <c r="N101" s="58" t="str">
        <f t="shared" si="13"/>
        <v/>
      </c>
      <c r="O101" s="59" t="str">
        <f t="shared" si="14"/>
        <v/>
      </c>
      <c r="P101" s="59" t="str">
        <f t="shared" si="15"/>
        <v/>
      </c>
      <c r="Q101" s="59" t="str">
        <f t="shared" si="16"/>
        <v/>
      </c>
    </row>
    <row r="102" spans="2:17" s="7" customFormat="1" x14ac:dyDescent="0.25">
      <c r="B102" s="53"/>
      <c r="C102" s="54"/>
      <c r="D102" s="55"/>
      <c r="E102" s="55"/>
      <c r="F102" s="3"/>
      <c r="G102" s="84" t="str">
        <f t="shared" si="17"/>
        <v/>
      </c>
      <c r="H102" s="76" t="str">
        <f t="shared" si="18"/>
        <v/>
      </c>
      <c r="I102" s="76" t="str">
        <f t="shared" si="19"/>
        <v/>
      </c>
      <c r="J102" s="85" t="str">
        <f t="shared" si="20"/>
        <v/>
      </c>
      <c r="N102" s="58" t="str">
        <f t="shared" si="13"/>
        <v/>
      </c>
      <c r="O102" s="59" t="str">
        <f t="shared" si="14"/>
        <v/>
      </c>
      <c r="P102" s="59" t="str">
        <f t="shared" si="15"/>
        <v/>
      </c>
      <c r="Q102" s="59" t="str">
        <f t="shared" si="16"/>
        <v/>
      </c>
    </row>
    <row r="103" spans="2:17" s="7" customFormat="1" x14ac:dyDescent="0.25">
      <c r="B103" s="53"/>
      <c r="C103" s="54"/>
      <c r="D103" s="55"/>
      <c r="E103" s="55"/>
      <c r="F103" s="3"/>
      <c r="G103" s="84" t="str">
        <f t="shared" si="17"/>
        <v/>
      </c>
      <c r="H103" s="76" t="str">
        <f t="shared" si="18"/>
        <v/>
      </c>
      <c r="I103" s="76" t="str">
        <f t="shared" si="19"/>
        <v/>
      </c>
      <c r="J103" s="85" t="str">
        <f t="shared" si="20"/>
        <v/>
      </c>
      <c r="N103" s="58" t="str">
        <f t="shared" si="13"/>
        <v/>
      </c>
      <c r="O103" s="59" t="str">
        <f t="shared" si="14"/>
        <v/>
      </c>
      <c r="P103" s="59" t="str">
        <f t="shared" si="15"/>
        <v/>
      </c>
      <c r="Q103" s="59" t="str">
        <f t="shared" si="16"/>
        <v/>
      </c>
    </row>
    <row r="104" spans="2:17" s="7" customFormat="1" x14ac:dyDescent="0.25">
      <c r="B104" s="53"/>
      <c r="C104" s="54"/>
      <c r="D104" s="55"/>
      <c r="E104" s="55"/>
      <c r="F104" s="3"/>
      <c r="G104" s="84" t="str">
        <f t="shared" si="17"/>
        <v/>
      </c>
      <c r="H104" s="76" t="str">
        <f t="shared" si="18"/>
        <v/>
      </c>
      <c r="I104" s="76" t="str">
        <f t="shared" si="19"/>
        <v/>
      </c>
      <c r="J104" s="85" t="str">
        <f t="shared" si="20"/>
        <v/>
      </c>
      <c r="N104" s="58" t="str">
        <f t="shared" si="13"/>
        <v/>
      </c>
      <c r="O104" s="59" t="str">
        <f t="shared" si="14"/>
        <v/>
      </c>
      <c r="P104" s="59" t="str">
        <f t="shared" si="15"/>
        <v/>
      </c>
      <c r="Q104" s="59" t="str">
        <f t="shared" si="16"/>
        <v/>
      </c>
    </row>
    <row r="105" spans="2:17" s="7" customFormat="1" x14ac:dyDescent="0.25">
      <c r="B105" s="53"/>
      <c r="C105" s="54"/>
      <c r="D105" s="55"/>
      <c r="E105" s="55"/>
      <c r="F105" s="3"/>
      <c r="G105" s="84" t="str">
        <f t="shared" si="17"/>
        <v/>
      </c>
      <c r="H105" s="76" t="str">
        <f t="shared" si="18"/>
        <v/>
      </c>
      <c r="I105" s="76" t="str">
        <f t="shared" si="19"/>
        <v/>
      </c>
      <c r="J105" s="85" t="str">
        <f t="shared" si="20"/>
        <v/>
      </c>
      <c r="N105" s="58" t="str">
        <f t="shared" si="13"/>
        <v/>
      </c>
      <c r="O105" s="59" t="str">
        <f t="shared" si="14"/>
        <v/>
      </c>
      <c r="P105" s="59" t="str">
        <f t="shared" si="15"/>
        <v/>
      </c>
      <c r="Q105" s="59" t="str">
        <f t="shared" si="16"/>
        <v/>
      </c>
    </row>
    <row r="106" spans="2:17" x14ac:dyDescent="0.25">
      <c r="B106" s="53"/>
      <c r="C106" s="54"/>
      <c r="D106" s="55"/>
      <c r="E106" s="55"/>
      <c r="F106" s="3"/>
      <c r="G106" s="84" t="str">
        <f t="shared" si="17"/>
        <v/>
      </c>
      <c r="H106" s="76" t="str">
        <f t="shared" si="18"/>
        <v/>
      </c>
      <c r="I106" s="76" t="str">
        <f t="shared" si="19"/>
        <v/>
      </c>
      <c r="J106" s="85" t="str">
        <f t="shared" si="20"/>
        <v/>
      </c>
      <c r="N106" s="58" t="str">
        <f t="shared" si="13"/>
        <v/>
      </c>
      <c r="O106" s="59" t="str">
        <f t="shared" si="14"/>
        <v/>
      </c>
      <c r="P106" s="59" t="str">
        <f t="shared" si="15"/>
        <v/>
      </c>
      <c r="Q106" s="59" t="str">
        <f t="shared" si="16"/>
        <v/>
      </c>
    </row>
    <row r="107" spans="2:17" x14ac:dyDescent="0.25">
      <c r="B107" s="53"/>
      <c r="C107" s="54"/>
      <c r="D107" s="55"/>
      <c r="E107" s="55"/>
      <c r="F107" s="3"/>
      <c r="G107" s="84" t="str">
        <f t="shared" si="17"/>
        <v/>
      </c>
      <c r="H107" s="76" t="str">
        <f t="shared" si="18"/>
        <v/>
      </c>
      <c r="I107" s="76" t="str">
        <f t="shared" si="19"/>
        <v/>
      </c>
      <c r="J107" s="85" t="str">
        <f t="shared" si="20"/>
        <v/>
      </c>
      <c r="N107" s="58" t="str">
        <f t="shared" si="13"/>
        <v/>
      </c>
      <c r="O107" s="59" t="str">
        <f t="shared" si="14"/>
        <v/>
      </c>
      <c r="P107" s="59" t="str">
        <f t="shared" si="15"/>
        <v/>
      </c>
      <c r="Q107" s="59" t="str">
        <f t="shared" si="16"/>
        <v/>
      </c>
    </row>
    <row r="108" spans="2:17" ht="13.2" thickBot="1" x14ac:dyDescent="0.3">
      <c r="B108" s="49"/>
      <c r="C108" s="50"/>
      <c r="D108" s="51"/>
      <c r="E108" s="51"/>
      <c r="F108" s="3"/>
      <c r="G108" s="90" t="str">
        <f t="shared" si="17"/>
        <v/>
      </c>
      <c r="H108" s="91" t="str">
        <f t="shared" si="18"/>
        <v/>
      </c>
      <c r="I108" s="91" t="str">
        <f t="shared" si="19"/>
        <v/>
      </c>
      <c r="J108" s="92" t="str">
        <f t="shared" si="20"/>
        <v/>
      </c>
      <c r="N108" s="60" t="str">
        <f t="shared" si="13"/>
        <v/>
      </c>
      <c r="O108" s="61" t="str">
        <f t="shared" si="14"/>
        <v/>
      </c>
      <c r="P108" s="61" t="str">
        <f t="shared" si="15"/>
        <v/>
      </c>
      <c r="Q108" s="61" t="str">
        <f t="shared" si="16"/>
        <v/>
      </c>
    </row>
  </sheetData>
  <sheetProtection algorithmName="SHA-512" hashValue="L6pBjwKlYq8yn5haICjH+4zj5y/hd96bkOsv/t0XmiiYxuuntRY+BIa0BC4fIOhu+jqXISyHKzcpbdTj0l/BfQ==" saltValue="zlJvTmMj3wi9+ZpS/taw6Q==" spinCount="100000" sheet="1" selectLockedCells="1"/>
  <mergeCells count="5">
    <mergeCell ref="B2:J2"/>
    <mergeCell ref="B14:E14"/>
    <mergeCell ref="G14:J14"/>
    <mergeCell ref="B19:E19"/>
    <mergeCell ref="G19:J19"/>
  </mergeCells>
  <phoneticPr fontId="12" type="noConversion"/>
  <printOptions gridLinesSet="0"/>
  <pageMargins left="0.74803149606299213" right="0.74803149606299213" top="0.98425196850393704" bottom="0.98425196850393704" header="0.51181102362204722" footer="0.51181102362204722"/>
  <pageSetup paperSize="9" scale="86" fitToHeight="0" orientation="portrait" horizontalDpi="300" verticalDpi="300" r:id="rId1"/>
  <headerFooter alignWithMargins="0">
    <oddHeader>&amp;F</oddHeader>
    <oddFooter>Page &amp;P</oddFooter>
  </headerFooter>
  <rowBreaks count="1" manualBreakCount="1">
    <brk id="64" max="9" man="1"/>
  </rowBreaks>
  <colBreaks count="2" manualBreakCount="2">
    <brk id="1" max="107" man="1"/>
    <brk id="8" max="10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F7D3D-EE22-44C5-8688-11AC4F364333}">
  <sheetPr>
    <tabColor theme="6" tint="0.79998168889431442"/>
  </sheetPr>
  <dimension ref="B1:Q108"/>
  <sheetViews>
    <sheetView showGridLines="0" topLeftCell="A13" zoomScaleNormal="100" zoomScaleSheetLayoutView="100" workbookViewId="0">
      <selection activeCell="B21" sqref="B21"/>
    </sheetView>
  </sheetViews>
  <sheetFormatPr defaultColWidth="9.109375" defaultRowHeight="12.6" x14ac:dyDescent="0.25"/>
  <cols>
    <col min="1" max="1" width="3.6640625" style="7" customWidth="1"/>
    <col min="2" max="2" width="8.6640625" style="7" customWidth="1"/>
    <col min="3" max="5" width="12.6640625" style="7" customWidth="1"/>
    <col min="6" max="6" width="5.6640625" style="7" customWidth="1"/>
    <col min="7" max="7" width="8.6640625" style="2" customWidth="1"/>
    <col min="8" max="10" width="12.6640625" style="7" customWidth="1"/>
    <col min="11" max="13" width="9.109375" style="7"/>
    <col min="14" max="17" width="0" style="7" hidden="1" customWidth="1"/>
    <col min="18" max="16384" width="9.109375" style="7"/>
  </cols>
  <sheetData>
    <row r="1" spans="2:17" ht="13.2" thickBot="1" x14ac:dyDescent="0.3"/>
    <row r="2" spans="2:17" ht="13.2" thickBot="1" x14ac:dyDescent="0.3">
      <c r="B2" s="145" t="s">
        <v>30</v>
      </c>
      <c r="C2" s="146"/>
      <c r="D2" s="146"/>
      <c r="E2" s="146"/>
      <c r="F2" s="146"/>
      <c r="G2" s="146"/>
      <c r="H2" s="146"/>
      <c r="I2" s="146"/>
      <c r="J2" s="147"/>
    </row>
    <row r="3" spans="2:17" x14ac:dyDescent="0.25">
      <c r="B3" s="6" t="s">
        <v>29</v>
      </c>
      <c r="J3" s="8" t="s">
        <v>21</v>
      </c>
    </row>
    <row r="4" spans="2:17" ht="13.2" thickBot="1" x14ac:dyDescent="0.3"/>
    <row r="5" spans="2:17" x14ac:dyDescent="0.25">
      <c r="B5" s="94"/>
      <c r="C5" s="95" t="s">
        <v>26</v>
      </c>
      <c r="D5" s="96" t="e">
        <f>DEGREES(ATAN2(Old_Y2-Old_Y1,Old_X2-Old_X1))+IF(Old_X2-Old_X1&lt;0,360)</f>
        <v>#VALUE!</v>
      </c>
      <c r="E5" s="97" t="s">
        <v>23</v>
      </c>
      <c r="F5" s="98"/>
      <c r="G5" s="98"/>
      <c r="H5" s="95" t="s">
        <v>25</v>
      </c>
      <c r="I5" s="96" t="e">
        <f>DEGREES(ATAN2(New_Y2-New_Y1,New_X2-New_X1))+IF(New_X2-New_X1&lt;0,360)</f>
        <v>#VALUE!</v>
      </c>
      <c r="J5" s="99" t="s">
        <v>23</v>
      </c>
    </row>
    <row r="6" spans="2:17" x14ac:dyDescent="0.25">
      <c r="B6" s="100"/>
      <c r="C6" s="101" t="s">
        <v>28</v>
      </c>
      <c r="D6" s="102" t="e">
        <f>SQRT((Old_X1-Old_X2)^2+(Old_Y1-Old_Y2)^2)</f>
        <v>#VALUE!</v>
      </c>
      <c r="E6" s="103" t="s">
        <v>24</v>
      </c>
      <c r="F6" s="104"/>
      <c r="G6" s="104"/>
      <c r="H6" s="101" t="s">
        <v>27</v>
      </c>
      <c r="I6" s="102" t="e">
        <f>SQRT((New_X1-New_X2)^2+(New_Y1-New_Y2)^2)</f>
        <v>#VALUE!</v>
      </c>
      <c r="J6" s="105" t="s">
        <v>24</v>
      </c>
    </row>
    <row r="7" spans="2:17" x14ac:dyDescent="0.25">
      <c r="B7" s="100"/>
      <c r="C7" s="101" t="s">
        <v>0</v>
      </c>
      <c r="D7" s="106" t="e">
        <f>New_Base/Old_Base</f>
        <v>#VALUE!</v>
      </c>
      <c r="E7" s="103"/>
      <c r="F7" s="104"/>
      <c r="G7" s="104"/>
      <c r="H7" s="107" t="s">
        <v>1</v>
      </c>
      <c r="I7" s="108" t="e">
        <f>(Old_Base-New_Base)*1000</f>
        <v>#VALUE!</v>
      </c>
      <c r="J7" s="109" t="s">
        <v>2</v>
      </c>
    </row>
    <row r="8" spans="2:17" x14ac:dyDescent="0.25">
      <c r="B8" s="100"/>
      <c r="C8" s="107" t="s">
        <v>3</v>
      </c>
      <c r="D8" s="110" t="e">
        <f>ABS(1000000-(Scale_Factor*1000000))</f>
        <v>#VALUE!</v>
      </c>
      <c r="E8" s="111" t="s">
        <v>4</v>
      </c>
      <c r="F8" s="104"/>
      <c r="G8" s="104"/>
      <c r="H8" s="101" t="s">
        <v>9</v>
      </c>
      <c r="I8" s="112" t="e">
        <f>New_Bearing-Old_Bearing+IF(New_Bearing-Old_Bearing&lt;0,360)</f>
        <v>#VALUE!</v>
      </c>
      <c r="J8" s="113" t="s">
        <v>23</v>
      </c>
    </row>
    <row r="9" spans="2:17" x14ac:dyDescent="0.25">
      <c r="B9" s="100"/>
      <c r="C9" s="114" t="s">
        <v>17</v>
      </c>
      <c r="D9" s="102" t="e">
        <f>NewHt1-OldHt1</f>
        <v>#VALUE!</v>
      </c>
      <c r="E9" s="115" t="s">
        <v>24</v>
      </c>
      <c r="F9" s="104"/>
      <c r="G9" s="104"/>
      <c r="H9" s="116" t="s">
        <v>19</v>
      </c>
      <c r="I9" s="117" t="e">
        <f>(D9+D10)/2</f>
        <v>#VALUE!</v>
      </c>
      <c r="J9" s="118" t="s">
        <v>24</v>
      </c>
    </row>
    <row r="10" spans="2:17" x14ac:dyDescent="0.25">
      <c r="B10" s="100"/>
      <c r="C10" s="114" t="s">
        <v>18</v>
      </c>
      <c r="D10" s="102" t="e">
        <f>NewHt2-OldHt2</f>
        <v>#VALUE!</v>
      </c>
      <c r="E10" s="119" t="s">
        <v>24</v>
      </c>
      <c r="F10" s="104"/>
      <c r="G10" s="104"/>
      <c r="H10" s="120" t="s">
        <v>20</v>
      </c>
      <c r="I10" s="121" t="e">
        <f>(ABS(I9-D9))*1000</f>
        <v>#VALUE!</v>
      </c>
      <c r="J10" s="118" t="s">
        <v>2</v>
      </c>
    </row>
    <row r="11" spans="2:17" x14ac:dyDescent="0.25">
      <c r="B11" s="100"/>
      <c r="C11" s="101" t="s">
        <v>6</v>
      </c>
      <c r="D11" s="102" t="e">
        <f>New_X1-(Old_X1*Alpha)+(Old_Y1*Beta)</f>
        <v>#VALUE!</v>
      </c>
      <c r="E11" s="103" t="s">
        <v>24</v>
      </c>
      <c r="F11" s="104"/>
      <c r="G11" s="104"/>
      <c r="H11" s="122" t="s">
        <v>5</v>
      </c>
      <c r="I11" s="106" t="e">
        <f>Scale_Factor*COS((Old_Bearing*PI()/180)-(New_Bearing*PI()/180))</f>
        <v>#VALUE!</v>
      </c>
      <c r="J11" s="109"/>
    </row>
    <row r="12" spans="2:17" ht="13.2" thickBot="1" x14ac:dyDescent="0.3">
      <c r="B12" s="123"/>
      <c r="C12" s="124" t="s">
        <v>8</v>
      </c>
      <c r="D12" s="125" t="e">
        <f>New_Y1-(Old_X1*Beta)-(Old_Y1*Alpha)</f>
        <v>#VALUE!</v>
      </c>
      <c r="E12" s="126" t="s">
        <v>24</v>
      </c>
      <c r="F12" s="127"/>
      <c r="G12" s="127"/>
      <c r="H12" s="128" t="s">
        <v>7</v>
      </c>
      <c r="I12" s="129" t="e">
        <f>Scale_Factor*SIN((Old_Bearing*PI()/180)-(New_Bearing*PI()/180))</f>
        <v>#VALUE!</v>
      </c>
      <c r="J12" s="130"/>
    </row>
    <row r="13" spans="2:17" x14ac:dyDescent="0.25">
      <c r="N13" s="66" t="str">
        <f>IF('Orig-Trans'!G16&lt;&gt;"",'Orig-Trans'!G16,"")</f>
        <v/>
      </c>
      <c r="O13" s="67" t="str">
        <f>IF('Orig-Trans'!H16&lt;&gt;"",'Orig-Trans'!H16,"")</f>
        <v/>
      </c>
      <c r="P13" s="67" t="str">
        <f>IF('Orig-Trans'!I16&lt;&gt;"",'Orig-Trans'!I16,"")</f>
        <v/>
      </c>
      <c r="Q13" s="68" t="str">
        <f>IF('Orig-Trans'!J16&lt;&gt;"",'Orig-Trans'!J16,"")</f>
        <v/>
      </c>
    </row>
    <row r="14" spans="2:17" ht="13.2" thickBot="1" x14ac:dyDescent="0.3">
      <c r="B14" s="141" t="s">
        <v>16</v>
      </c>
      <c r="C14" s="142"/>
      <c r="D14" s="142"/>
      <c r="E14" s="142"/>
      <c r="G14" s="141" t="s">
        <v>15</v>
      </c>
      <c r="H14" s="142"/>
      <c r="I14" s="142"/>
      <c r="J14" s="142"/>
      <c r="K14" s="142"/>
      <c r="L14" s="142"/>
      <c r="M14" s="142"/>
      <c r="N14" s="69" t="str">
        <f>IF('Orig-Trans'!G17&lt;&gt;"",'Orig-Trans'!G17,"")</f>
        <v/>
      </c>
      <c r="O14" s="70" t="str">
        <f>IF('Orig-Trans'!H17&lt;&gt;"",'Orig-Trans'!H17,"")</f>
        <v/>
      </c>
      <c r="P14" s="70" t="str">
        <f>IF('Orig-Trans'!I17&lt;&gt;"",'Orig-Trans'!I17,"")</f>
        <v/>
      </c>
      <c r="Q14" s="71" t="str">
        <f>IF('Orig-Trans'!J17&lt;&gt;"",'Orig-Trans'!J17,"")</f>
        <v/>
      </c>
    </row>
    <row r="15" spans="2:17" ht="13.2" thickBot="1" x14ac:dyDescent="0.3">
      <c r="B15" s="7" t="s">
        <v>10</v>
      </c>
      <c r="C15" s="7" t="s">
        <v>11</v>
      </c>
      <c r="D15" s="7" t="s">
        <v>12</v>
      </c>
      <c r="E15" s="7" t="s">
        <v>13</v>
      </c>
      <c r="G15" s="7" t="s">
        <v>10</v>
      </c>
      <c r="H15" s="7" t="s">
        <v>11</v>
      </c>
      <c r="I15" s="7" t="s">
        <v>12</v>
      </c>
      <c r="J15" s="7" t="s">
        <v>13</v>
      </c>
    </row>
    <row r="16" spans="2:17" x14ac:dyDescent="0.25">
      <c r="B16" s="131" t="str">
        <f>N13</f>
        <v/>
      </c>
      <c r="C16" s="132" t="str">
        <f t="shared" ref="C16:E16" si="0">O13</f>
        <v/>
      </c>
      <c r="D16" s="132" t="str">
        <f t="shared" si="0"/>
        <v/>
      </c>
      <c r="E16" s="133" t="str">
        <f t="shared" si="0"/>
        <v/>
      </c>
      <c r="F16" s="3"/>
      <c r="G16" s="131" t="str">
        <f>N16</f>
        <v/>
      </c>
      <c r="H16" s="132" t="str">
        <f t="shared" ref="H16:J16" si="1">O16</f>
        <v/>
      </c>
      <c r="I16" s="133" t="str">
        <f t="shared" si="1"/>
        <v/>
      </c>
      <c r="J16" s="133" t="str">
        <f t="shared" si="1"/>
        <v/>
      </c>
      <c r="N16" s="66" t="str">
        <f>IF('Orig-Trans'!B16&lt;&gt;"",'Orig-Trans'!B16,"")</f>
        <v/>
      </c>
      <c r="O16" s="67" t="str">
        <f>IF('Orig-Trans'!C16&lt;&gt;"",'Orig-Trans'!C16,"")</f>
        <v/>
      </c>
      <c r="P16" s="68" t="str">
        <f>IF('Orig-Trans'!D16&lt;&gt;"",'Orig-Trans'!D16,"")</f>
        <v/>
      </c>
      <c r="Q16" s="68" t="str">
        <f>IF('Orig-Trans'!E16&lt;&gt;"",'Orig-Trans'!E16,"")</f>
        <v/>
      </c>
    </row>
    <row r="17" spans="2:17" ht="13.2" thickBot="1" x14ac:dyDescent="0.3">
      <c r="B17" s="134" t="str">
        <f>N14</f>
        <v/>
      </c>
      <c r="C17" s="135" t="str">
        <f t="shared" ref="C17" si="2">O14</f>
        <v/>
      </c>
      <c r="D17" s="135" t="str">
        <f t="shared" ref="D17" si="3">P14</f>
        <v/>
      </c>
      <c r="E17" s="136" t="str">
        <f t="shared" ref="E17" si="4">Q14</f>
        <v/>
      </c>
      <c r="F17" s="3"/>
      <c r="G17" s="137" t="str">
        <f>N17</f>
        <v/>
      </c>
      <c r="H17" s="135" t="str">
        <f t="shared" ref="H17" si="5">O17</f>
        <v/>
      </c>
      <c r="I17" s="136" t="str">
        <f t="shared" ref="I17" si="6">P17</f>
        <v/>
      </c>
      <c r="J17" s="136" t="str">
        <f t="shared" ref="J17" si="7">Q17</f>
        <v/>
      </c>
      <c r="N17" s="72" t="str">
        <f>IF('Orig-Trans'!B17&lt;&gt;"",'Orig-Trans'!B17,"")</f>
        <v/>
      </c>
      <c r="O17" s="70" t="str">
        <f>IF('Orig-Trans'!C17&lt;&gt;"",'Orig-Trans'!C17,"")</f>
        <v/>
      </c>
      <c r="P17" s="71" t="str">
        <f>IF('Orig-Trans'!D17&lt;&gt;"",'Orig-Trans'!D17,"")</f>
        <v/>
      </c>
      <c r="Q17" s="71" t="str">
        <f>IF('Orig-Trans'!E17&lt;&gt;"",'Orig-Trans'!E17,"")</f>
        <v/>
      </c>
    </row>
    <row r="18" spans="2:17" x14ac:dyDescent="0.25">
      <c r="C18" s="3"/>
      <c r="D18" s="3"/>
      <c r="E18" s="3"/>
      <c r="H18" s="3"/>
      <c r="I18" s="3"/>
      <c r="J18" s="3"/>
    </row>
    <row r="19" spans="2:17" x14ac:dyDescent="0.25">
      <c r="B19" s="143" t="s">
        <v>14</v>
      </c>
      <c r="C19" s="144"/>
      <c r="D19" s="144"/>
      <c r="E19" s="144"/>
      <c r="G19" s="143" t="s">
        <v>22</v>
      </c>
      <c r="H19" s="142"/>
      <c r="I19" s="142"/>
      <c r="J19" s="142"/>
    </row>
    <row r="20" spans="2:17" ht="13.2" thickBot="1" x14ac:dyDescent="0.3">
      <c r="B20" s="4" t="s">
        <v>10</v>
      </c>
      <c r="C20" s="5" t="s">
        <v>11</v>
      </c>
      <c r="D20" s="5" t="s">
        <v>12</v>
      </c>
      <c r="E20" s="5" t="s">
        <v>13</v>
      </c>
      <c r="G20" s="4" t="s">
        <v>10</v>
      </c>
      <c r="H20" s="5" t="s">
        <v>11</v>
      </c>
      <c r="I20" s="5" t="s">
        <v>12</v>
      </c>
      <c r="J20" s="5" t="s">
        <v>13</v>
      </c>
    </row>
    <row r="21" spans="2:17" x14ac:dyDescent="0.25">
      <c r="B21" s="46"/>
      <c r="C21" s="47"/>
      <c r="D21" s="48"/>
      <c r="E21" s="48"/>
      <c r="F21" s="3"/>
      <c r="G21" s="81" t="str">
        <f>N21</f>
        <v/>
      </c>
      <c r="H21" s="82" t="str">
        <f t="shared" ref="H21:J21" si="8">O21</f>
        <v/>
      </c>
      <c r="I21" s="82" t="str">
        <f t="shared" si="8"/>
        <v/>
      </c>
      <c r="J21" s="83" t="str">
        <f t="shared" si="8"/>
        <v/>
      </c>
      <c r="K21" s="93" t="s">
        <v>32</v>
      </c>
      <c r="N21" s="73" t="str">
        <f t="shared" ref="N21:N52" si="9">IF(B21&lt;&gt;"",B21,"")</f>
        <v/>
      </c>
      <c r="O21" s="74" t="str">
        <f t="shared" ref="O21:O52" si="10">IF(D21&lt;&gt;"",East_0+(C21*Alpha)-(D21*Beta),"")</f>
        <v/>
      </c>
      <c r="P21" s="74" t="str">
        <f t="shared" ref="P21:P52" si="11">IF(D21&lt;&gt;"",North_0+(C21*Beta)+(D21*Alpha),"")</f>
        <v/>
      </c>
      <c r="Q21" s="74" t="str">
        <f t="shared" ref="Q21:Q52" si="12">IF(E21&lt;&gt;"",E21+Ht_Diff,"")</f>
        <v/>
      </c>
    </row>
    <row r="22" spans="2:17" x14ac:dyDescent="0.25">
      <c r="B22" s="53"/>
      <c r="C22" s="54"/>
      <c r="D22" s="55"/>
      <c r="E22" s="55"/>
      <c r="F22" s="3"/>
      <c r="G22" s="84" t="str">
        <f t="shared" ref="G22:G84" si="13">N22</f>
        <v/>
      </c>
      <c r="H22" s="76" t="str">
        <f t="shared" ref="H22:H84" si="14">O22</f>
        <v/>
      </c>
      <c r="I22" s="76" t="str">
        <f t="shared" ref="I22:I84" si="15">P22</f>
        <v/>
      </c>
      <c r="J22" s="85" t="str">
        <f t="shared" ref="J22:J84" si="16">Q22</f>
        <v/>
      </c>
      <c r="K22" s="93" t="s">
        <v>31</v>
      </c>
      <c r="N22" s="75" t="str">
        <f t="shared" si="9"/>
        <v/>
      </c>
      <c r="O22" s="76" t="str">
        <f t="shared" si="10"/>
        <v/>
      </c>
      <c r="P22" s="76" t="str">
        <f t="shared" si="11"/>
        <v/>
      </c>
      <c r="Q22" s="76" t="str">
        <f t="shared" si="12"/>
        <v/>
      </c>
    </row>
    <row r="23" spans="2:17" x14ac:dyDescent="0.25">
      <c r="B23" s="53"/>
      <c r="C23" s="54"/>
      <c r="D23" s="55"/>
      <c r="E23" s="55"/>
      <c r="F23" s="3"/>
      <c r="G23" s="84" t="str">
        <f t="shared" si="13"/>
        <v/>
      </c>
      <c r="H23" s="76" t="str">
        <f t="shared" si="14"/>
        <v/>
      </c>
      <c r="I23" s="76" t="str">
        <f t="shared" si="15"/>
        <v/>
      </c>
      <c r="J23" s="85" t="str">
        <f t="shared" si="16"/>
        <v/>
      </c>
      <c r="N23" s="75" t="str">
        <f t="shared" si="9"/>
        <v/>
      </c>
      <c r="O23" s="76" t="str">
        <f t="shared" si="10"/>
        <v/>
      </c>
      <c r="P23" s="76" t="str">
        <f t="shared" si="11"/>
        <v/>
      </c>
      <c r="Q23" s="76" t="str">
        <f t="shared" si="12"/>
        <v/>
      </c>
    </row>
    <row r="24" spans="2:17" x14ac:dyDescent="0.25">
      <c r="B24" s="53"/>
      <c r="C24" s="54"/>
      <c r="D24" s="55"/>
      <c r="E24" s="55"/>
      <c r="F24" s="3"/>
      <c r="G24" s="84" t="str">
        <f t="shared" si="13"/>
        <v/>
      </c>
      <c r="H24" s="76" t="str">
        <f t="shared" si="14"/>
        <v/>
      </c>
      <c r="I24" s="76" t="str">
        <f t="shared" si="15"/>
        <v/>
      </c>
      <c r="J24" s="85" t="str">
        <f t="shared" si="16"/>
        <v/>
      </c>
      <c r="N24" s="75" t="str">
        <f t="shared" si="9"/>
        <v/>
      </c>
      <c r="O24" s="76" t="str">
        <f t="shared" si="10"/>
        <v/>
      </c>
      <c r="P24" s="76" t="str">
        <f t="shared" si="11"/>
        <v/>
      </c>
      <c r="Q24" s="76" t="str">
        <f t="shared" si="12"/>
        <v/>
      </c>
    </row>
    <row r="25" spans="2:17" x14ac:dyDescent="0.25">
      <c r="B25" s="53"/>
      <c r="C25" s="54"/>
      <c r="D25" s="55"/>
      <c r="E25" s="55"/>
      <c r="F25" s="3"/>
      <c r="G25" s="84" t="str">
        <f t="shared" si="13"/>
        <v/>
      </c>
      <c r="H25" s="76" t="str">
        <f t="shared" si="14"/>
        <v/>
      </c>
      <c r="I25" s="76" t="str">
        <f t="shared" si="15"/>
        <v/>
      </c>
      <c r="J25" s="85" t="str">
        <f t="shared" si="16"/>
        <v/>
      </c>
      <c r="N25" s="75" t="str">
        <f t="shared" si="9"/>
        <v/>
      </c>
      <c r="O25" s="76" t="str">
        <f t="shared" si="10"/>
        <v/>
      </c>
      <c r="P25" s="76" t="str">
        <f t="shared" si="11"/>
        <v/>
      </c>
      <c r="Q25" s="76" t="str">
        <f t="shared" si="12"/>
        <v/>
      </c>
    </row>
    <row r="26" spans="2:17" x14ac:dyDescent="0.25">
      <c r="B26" s="53"/>
      <c r="C26" s="54"/>
      <c r="D26" s="55"/>
      <c r="E26" s="55"/>
      <c r="F26" s="3"/>
      <c r="G26" s="84" t="str">
        <f t="shared" si="13"/>
        <v/>
      </c>
      <c r="H26" s="76" t="str">
        <f t="shared" si="14"/>
        <v/>
      </c>
      <c r="I26" s="76" t="str">
        <f t="shared" si="15"/>
        <v/>
      </c>
      <c r="J26" s="85" t="str">
        <f t="shared" si="16"/>
        <v/>
      </c>
      <c r="N26" s="75" t="str">
        <f t="shared" si="9"/>
        <v/>
      </c>
      <c r="O26" s="76" t="str">
        <f t="shared" si="10"/>
        <v/>
      </c>
      <c r="P26" s="76" t="str">
        <f t="shared" si="11"/>
        <v/>
      </c>
      <c r="Q26" s="76" t="str">
        <f t="shared" si="12"/>
        <v/>
      </c>
    </row>
    <row r="27" spans="2:17" x14ac:dyDescent="0.25">
      <c r="B27" s="53"/>
      <c r="C27" s="54"/>
      <c r="D27" s="55"/>
      <c r="E27" s="55"/>
      <c r="F27" s="3"/>
      <c r="G27" s="84" t="str">
        <f t="shared" si="13"/>
        <v/>
      </c>
      <c r="H27" s="76" t="str">
        <f t="shared" si="14"/>
        <v/>
      </c>
      <c r="I27" s="76" t="str">
        <f t="shared" si="15"/>
        <v/>
      </c>
      <c r="J27" s="85" t="str">
        <f t="shared" si="16"/>
        <v/>
      </c>
      <c r="N27" s="75" t="str">
        <f t="shared" si="9"/>
        <v/>
      </c>
      <c r="O27" s="76" t="str">
        <f t="shared" si="10"/>
        <v/>
      </c>
      <c r="P27" s="76" t="str">
        <f t="shared" si="11"/>
        <v/>
      </c>
      <c r="Q27" s="76" t="str">
        <f t="shared" si="12"/>
        <v/>
      </c>
    </row>
    <row r="28" spans="2:17" x14ac:dyDescent="0.25">
      <c r="B28" s="53"/>
      <c r="C28" s="54"/>
      <c r="D28" s="55"/>
      <c r="E28" s="55"/>
      <c r="F28" s="3"/>
      <c r="G28" s="84" t="str">
        <f t="shared" si="13"/>
        <v/>
      </c>
      <c r="H28" s="76" t="str">
        <f t="shared" si="14"/>
        <v/>
      </c>
      <c r="I28" s="76" t="str">
        <f t="shared" si="15"/>
        <v/>
      </c>
      <c r="J28" s="85" t="str">
        <f t="shared" si="16"/>
        <v/>
      </c>
      <c r="N28" s="75" t="str">
        <f t="shared" si="9"/>
        <v/>
      </c>
      <c r="O28" s="76" t="str">
        <f t="shared" si="10"/>
        <v/>
      </c>
      <c r="P28" s="76" t="str">
        <f t="shared" si="11"/>
        <v/>
      </c>
      <c r="Q28" s="76" t="str">
        <f t="shared" si="12"/>
        <v/>
      </c>
    </row>
    <row r="29" spans="2:17" x14ac:dyDescent="0.25">
      <c r="B29" s="53"/>
      <c r="C29" s="54"/>
      <c r="D29" s="55"/>
      <c r="E29" s="55"/>
      <c r="F29" s="3"/>
      <c r="G29" s="84" t="str">
        <f t="shared" si="13"/>
        <v/>
      </c>
      <c r="H29" s="76" t="str">
        <f t="shared" si="14"/>
        <v/>
      </c>
      <c r="I29" s="76" t="str">
        <f t="shared" si="15"/>
        <v/>
      </c>
      <c r="J29" s="85" t="str">
        <f t="shared" si="16"/>
        <v/>
      </c>
      <c r="N29" s="75" t="str">
        <f t="shared" si="9"/>
        <v/>
      </c>
      <c r="O29" s="76" t="str">
        <f t="shared" si="10"/>
        <v/>
      </c>
      <c r="P29" s="76" t="str">
        <f t="shared" si="11"/>
        <v/>
      </c>
      <c r="Q29" s="76" t="str">
        <f t="shared" si="12"/>
        <v/>
      </c>
    </row>
    <row r="30" spans="2:17" x14ac:dyDescent="0.25">
      <c r="B30" s="53"/>
      <c r="C30" s="54"/>
      <c r="D30" s="55"/>
      <c r="E30" s="55"/>
      <c r="F30" s="3"/>
      <c r="G30" s="84" t="str">
        <f t="shared" si="13"/>
        <v/>
      </c>
      <c r="H30" s="76" t="str">
        <f t="shared" si="14"/>
        <v/>
      </c>
      <c r="I30" s="76" t="str">
        <f t="shared" si="15"/>
        <v/>
      </c>
      <c r="J30" s="85" t="str">
        <f t="shared" si="16"/>
        <v/>
      </c>
      <c r="N30" s="75" t="str">
        <f t="shared" si="9"/>
        <v/>
      </c>
      <c r="O30" s="76" t="str">
        <f t="shared" si="10"/>
        <v/>
      </c>
      <c r="P30" s="76" t="str">
        <f t="shared" si="11"/>
        <v/>
      </c>
      <c r="Q30" s="76" t="str">
        <f t="shared" si="12"/>
        <v/>
      </c>
    </row>
    <row r="31" spans="2:17" x14ac:dyDescent="0.25">
      <c r="B31" s="53"/>
      <c r="C31" s="54"/>
      <c r="D31" s="55"/>
      <c r="E31" s="55"/>
      <c r="F31" s="3"/>
      <c r="G31" s="84" t="str">
        <f t="shared" si="13"/>
        <v/>
      </c>
      <c r="H31" s="76" t="str">
        <f t="shared" si="14"/>
        <v/>
      </c>
      <c r="I31" s="76" t="str">
        <f t="shared" si="15"/>
        <v/>
      </c>
      <c r="J31" s="85" t="str">
        <f t="shared" si="16"/>
        <v/>
      </c>
      <c r="N31" s="75" t="str">
        <f t="shared" si="9"/>
        <v/>
      </c>
      <c r="O31" s="76" t="str">
        <f t="shared" si="10"/>
        <v/>
      </c>
      <c r="P31" s="76" t="str">
        <f t="shared" si="11"/>
        <v/>
      </c>
      <c r="Q31" s="76" t="str">
        <f t="shared" si="12"/>
        <v/>
      </c>
    </row>
    <row r="32" spans="2:17" x14ac:dyDescent="0.25">
      <c r="B32" s="53"/>
      <c r="C32" s="54"/>
      <c r="D32" s="55"/>
      <c r="E32" s="55"/>
      <c r="F32" s="3"/>
      <c r="G32" s="84" t="str">
        <f t="shared" si="13"/>
        <v/>
      </c>
      <c r="H32" s="76" t="str">
        <f t="shared" si="14"/>
        <v/>
      </c>
      <c r="I32" s="76" t="str">
        <f t="shared" si="15"/>
        <v/>
      </c>
      <c r="J32" s="85" t="str">
        <f t="shared" si="16"/>
        <v/>
      </c>
      <c r="N32" s="75" t="str">
        <f t="shared" si="9"/>
        <v/>
      </c>
      <c r="O32" s="76" t="str">
        <f t="shared" si="10"/>
        <v/>
      </c>
      <c r="P32" s="76" t="str">
        <f t="shared" si="11"/>
        <v/>
      </c>
      <c r="Q32" s="76" t="str">
        <f t="shared" si="12"/>
        <v/>
      </c>
    </row>
    <row r="33" spans="2:17" x14ac:dyDescent="0.25">
      <c r="B33" s="53"/>
      <c r="C33" s="54"/>
      <c r="D33" s="55"/>
      <c r="E33" s="55"/>
      <c r="F33" s="3"/>
      <c r="G33" s="84" t="str">
        <f t="shared" si="13"/>
        <v/>
      </c>
      <c r="H33" s="76" t="str">
        <f t="shared" si="14"/>
        <v/>
      </c>
      <c r="I33" s="76" t="str">
        <f t="shared" si="15"/>
        <v/>
      </c>
      <c r="J33" s="85" t="str">
        <f t="shared" si="16"/>
        <v/>
      </c>
      <c r="N33" s="75" t="str">
        <f t="shared" si="9"/>
        <v/>
      </c>
      <c r="O33" s="76" t="str">
        <f t="shared" si="10"/>
        <v/>
      </c>
      <c r="P33" s="76" t="str">
        <f t="shared" si="11"/>
        <v/>
      </c>
      <c r="Q33" s="76" t="str">
        <f t="shared" si="12"/>
        <v/>
      </c>
    </row>
    <row r="34" spans="2:17" x14ac:dyDescent="0.25">
      <c r="B34" s="53"/>
      <c r="C34" s="54"/>
      <c r="D34" s="55"/>
      <c r="E34" s="55"/>
      <c r="F34" s="3"/>
      <c r="G34" s="84" t="str">
        <f t="shared" si="13"/>
        <v/>
      </c>
      <c r="H34" s="76" t="str">
        <f t="shared" si="14"/>
        <v/>
      </c>
      <c r="I34" s="76" t="str">
        <f t="shared" si="15"/>
        <v/>
      </c>
      <c r="J34" s="85" t="str">
        <f t="shared" si="16"/>
        <v/>
      </c>
      <c r="N34" s="75" t="str">
        <f t="shared" si="9"/>
        <v/>
      </c>
      <c r="O34" s="76" t="str">
        <f t="shared" si="10"/>
        <v/>
      </c>
      <c r="P34" s="76" t="str">
        <f t="shared" si="11"/>
        <v/>
      </c>
      <c r="Q34" s="76" t="str">
        <f t="shared" si="12"/>
        <v/>
      </c>
    </row>
    <row r="35" spans="2:17" x14ac:dyDescent="0.25">
      <c r="B35" s="53"/>
      <c r="C35" s="54"/>
      <c r="D35" s="55"/>
      <c r="E35" s="55"/>
      <c r="F35" s="3"/>
      <c r="G35" s="84" t="str">
        <f t="shared" si="13"/>
        <v/>
      </c>
      <c r="H35" s="76" t="str">
        <f t="shared" si="14"/>
        <v/>
      </c>
      <c r="I35" s="76" t="str">
        <f t="shared" si="15"/>
        <v/>
      </c>
      <c r="J35" s="85" t="str">
        <f t="shared" si="16"/>
        <v/>
      </c>
      <c r="N35" s="75" t="str">
        <f t="shared" si="9"/>
        <v/>
      </c>
      <c r="O35" s="76" t="str">
        <f t="shared" si="10"/>
        <v/>
      </c>
      <c r="P35" s="76" t="str">
        <f t="shared" si="11"/>
        <v/>
      </c>
      <c r="Q35" s="76" t="str">
        <f t="shared" si="12"/>
        <v/>
      </c>
    </row>
    <row r="36" spans="2:17" x14ac:dyDescent="0.25">
      <c r="B36" s="53"/>
      <c r="C36" s="54"/>
      <c r="D36" s="55"/>
      <c r="E36" s="55"/>
      <c r="F36" s="3"/>
      <c r="G36" s="84" t="str">
        <f t="shared" si="13"/>
        <v/>
      </c>
      <c r="H36" s="76" t="str">
        <f t="shared" si="14"/>
        <v/>
      </c>
      <c r="I36" s="76" t="str">
        <f t="shared" si="15"/>
        <v/>
      </c>
      <c r="J36" s="85" t="str">
        <f t="shared" si="16"/>
        <v/>
      </c>
      <c r="N36" s="75" t="str">
        <f t="shared" si="9"/>
        <v/>
      </c>
      <c r="O36" s="76" t="str">
        <f t="shared" si="10"/>
        <v/>
      </c>
      <c r="P36" s="76" t="str">
        <f t="shared" si="11"/>
        <v/>
      </c>
      <c r="Q36" s="76" t="str">
        <f t="shared" si="12"/>
        <v/>
      </c>
    </row>
    <row r="37" spans="2:17" x14ac:dyDescent="0.25">
      <c r="B37" s="53"/>
      <c r="C37" s="54"/>
      <c r="D37" s="55"/>
      <c r="E37" s="55"/>
      <c r="F37" s="3"/>
      <c r="G37" s="84" t="str">
        <f t="shared" si="13"/>
        <v/>
      </c>
      <c r="H37" s="76" t="str">
        <f t="shared" si="14"/>
        <v/>
      </c>
      <c r="I37" s="76" t="str">
        <f t="shared" si="15"/>
        <v/>
      </c>
      <c r="J37" s="85" t="str">
        <f t="shared" si="16"/>
        <v/>
      </c>
      <c r="N37" s="75" t="str">
        <f t="shared" si="9"/>
        <v/>
      </c>
      <c r="O37" s="76" t="str">
        <f t="shared" si="10"/>
        <v/>
      </c>
      <c r="P37" s="76" t="str">
        <f t="shared" si="11"/>
        <v/>
      </c>
      <c r="Q37" s="76" t="str">
        <f t="shared" si="12"/>
        <v/>
      </c>
    </row>
    <row r="38" spans="2:17" x14ac:dyDescent="0.25">
      <c r="B38" s="53"/>
      <c r="C38" s="54"/>
      <c r="D38" s="55"/>
      <c r="E38" s="55"/>
      <c r="F38" s="3"/>
      <c r="G38" s="84" t="str">
        <f t="shared" si="13"/>
        <v/>
      </c>
      <c r="H38" s="76" t="str">
        <f t="shared" si="14"/>
        <v/>
      </c>
      <c r="I38" s="76" t="str">
        <f t="shared" si="15"/>
        <v/>
      </c>
      <c r="J38" s="85" t="str">
        <f t="shared" si="16"/>
        <v/>
      </c>
      <c r="N38" s="75" t="str">
        <f t="shared" si="9"/>
        <v/>
      </c>
      <c r="O38" s="76" t="str">
        <f t="shared" si="10"/>
        <v/>
      </c>
      <c r="P38" s="76" t="str">
        <f t="shared" si="11"/>
        <v/>
      </c>
      <c r="Q38" s="76" t="str">
        <f t="shared" si="12"/>
        <v/>
      </c>
    </row>
    <row r="39" spans="2:17" x14ac:dyDescent="0.25">
      <c r="B39" s="53"/>
      <c r="C39" s="54"/>
      <c r="D39" s="55"/>
      <c r="E39" s="55"/>
      <c r="F39" s="3"/>
      <c r="G39" s="84" t="str">
        <f t="shared" si="13"/>
        <v/>
      </c>
      <c r="H39" s="76" t="str">
        <f t="shared" si="14"/>
        <v/>
      </c>
      <c r="I39" s="76" t="str">
        <f t="shared" si="15"/>
        <v/>
      </c>
      <c r="J39" s="85" t="str">
        <f t="shared" si="16"/>
        <v/>
      </c>
      <c r="N39" s="75" t="str">
        <f t="shared" si="9"/>
        <v/>
      </c>
      <c r="O39" s="76" t="str">
        <f t="shared" si="10"/>
        <v/>
      </c>
      <c r="P39" s="76" t="str">
        <f t="shared" si="11"/>
        <v/>
      </c>
      <c r="Q39" s="76" t="str">
        <f t="shared" si="12"/>
        <v/>
      </c>
    </row>
    <row r="40" spans="2:17" x14ac:dyDescent="0.25">
      <c r="B40" s="53"/>
      <c r="C40" s="54"/>
      <c r="D40" s="55"/>
      <c r="E40" s="55"/>
      <c r="F40" s="3"/>
      <c r="G40" s="84" t="str">
        <f t="shared" si="13"/>
        <v/>
      </c>
      <c r="H40" s="76" t="str">
        <f t="shared" si="14"/>
        <v/>
      </c>
      <c r="I40" s="76" t="str">
        <f t="shared" si="15"/>
        <v/>
      </c>
      <c r="J40" s="85" t="str">
        <f t="shared" si="16"/>
        <v/>
      </c>
      <c r="N40" s="75" t="str">
        <f t="shared" si="9"/>
        <v/>
      </c>
      <c r="O40" s="76" t="str">
        <f t="shared" si="10"/>
        <v/>
      </c>
      <c r="P40" s="76" t="str">
        <f t="shared" si="11"/>
        <v/>
      </c>
      <c r="Q40" s="76" t="str">
        <f t="shared" si="12"/>
        <v/>
      </c>
    </row>
    <row r="41" spans="2:17" x14ac:dyDescent="0.25">
      <c r="B41" s="53"/>
      <c r="C41" s="54"/>
      <c r="D41" s="55"/>
      <c r="E41" s="55"/>
      <c r="F41" s="3"/>
      <c r="G41" s="84" t="str">
        <f t="shared" si="13"/>
        <v/>
      </c>
      <c r="H41" s="76" t="str">
        <f t="shared" si="14"/>
        <v/>
      </c>
      <c r="I41" s="76" t="str">
        <f t="shared" si="15"/>
        <v/>
      </c>
      <c r="J41" s="85" t="str">
        <f t="shared" si="16"/>
        <v/>
      </c>
      <c r="N41" s="75" t="str">
        <f t="shared" si="9"/>
        <v/>
      </c>
      <c r="O41" s="76" t="str">
        <f t="shared" si="10"/>
        <v/>
      </c>
      <c r="P41" s="76" t="str">
        <f t="shared" si="11"/>
        <v/>
      </c>
      <c r="Q41" s="76" t="str">
        <f t="shared" si="12"/>
        <v/>
      </c>
    </row>
    <row r="42" spans="2:17" x14ac:dyDescent="0.25">
      <c r="B42" s="53"/>
      <c r="C42" s="54"/>
      <c r="D42" s="55"/>
      <c r="E42" s="55"/>
      <c r="F42" s="3"/>
      <c r="G42" s="84" t="str">
        <f t="shared" si="13"/>
        <v/>
      </c>
      <c r="H42" s="76" t="str">
        <f t="shared" si="14"/>
        <v/>
      </c>
      <c r="I42" s="76" t="str">
        <f t="shared" si="15"/>
        <v/>
      </c>
      <c r="J42" s="85" t="str">
        <f t="shared" si="16"/>
        <v/>
      </c>
      <c r="N42" s="75" t="str">
        <f t="shared" si="9"/>
        <v/>
      </c>
      <c r="O42" s="76" t="str">
        <f t="shared" si="10"/>
        <v/>
      </c>
      <c r="P42" s="76" t="str">
        <f t="shared" si="11"/>
        <v/>
      </c>
      <c r="Q42" s="76" t="str">
        <f t="shared" si="12"/>
        <v/>
      </c>
    </row>
    <row r="43" spans="2:17" x14ac:dyDescent="0.25">
      <c r="B43" s="53"/>
      <c r="C43" s="54"/>
      <c r="D43" s="55"/>
      <c r="E43" s="55"/>
      <c r="F43" s="3"/>
      <c r="G43" s="84" t="str">
        <f t="shared" si="13"/>
        <v/>
      </c>
      <c r="H43" s="76" t="str">
        <f t="shared" si="14"/>
        <v/>
      </c>
      <c r="I43" s="76" t="str">
        <f t="shared" si="15"/>
        <v/>
      </c>
      <c r="J43" s="85" t="str">
        <f t="shared" si="16"/>
        <v/>
      </c>
      <c r="N43" s="75" t="str">
        <f t="shared" si="9"/>
        <v/>
      </c>
      <c r="O43" s="76" t="str">
        <f t="shared" si="10"/>
        <v/>
      </c>
      <c r="P43" s="76" t="str">
        <f t="shared" si="11"/>
        <v/>
      </c>
      <c r="Q43" s="76" t="str">
        <f t="shared" si="12"/>
        <v/>
      </c>
    </row>
    <row r="44" spans="2:17" x14ac:dyDescent="0.25">
      <c r="B44" s="53"/>
      <c r="C44" s="54"/>
      <c r="D44" s="55"/>
      <c r="E44" s="55"/>
      <c r="F44" s="3"/>
      <c r="G44" s="84" t="str">
        <f t="shared" si="13"/>
        <v/>
      </c>
      <c r="H44" s="76" t="str">
        <f t="shared" si="14"/>
        <v/>
      </c>
      <c r="I44" s="76" t="str">
        <f t="shared" si="15"/>
        <v/>
      </c>
      <c r="J44" s="85" t="str">
        <f t="shared" si="16"/>
        <v/>
      </c>
      <c r="N44" s="75" t="str">
        <f t="shared" si="9"/>
        <v/>
      </c>
      <c r="O44" s="76" t="str">
        <f t="shared" si="10"/>
        <v/>
      </c>
      <c r="P44" s="76" t="str">
        <f t="shared" si="11"/>
        <v/>
      </c>
      <c r="Q44" s="76" t="str">
        <f t="shared" si="12"/>
        <v/>
      </c>
    </row>
    <row r="45" spans="2:17" x14ac:dyDescent="0.25">
      <c r="B45" s="53"/>
      <c r="C45" s="54"/>
      <c r="D45" s="55"/>
      <c r="E45" s="55"/>
      <c r="F45" s="3"/>
      <c r="G45" s="84" t="str">
        <f t="shared" si="13"/>
        <v/>
      </c>
      <c r="H45" s="76" t="str">
        <f t="shared" si="14"/>
        <v/>
      </c>
      <c r="I45" s="76" t="str">
        <f t="shared" si="15"/>
        <v/>
      </c>
      <c r="J45" s="85" t="str">
        <f t="shared" si="16"/>
        <v/>
      </c>
      <c r="N45" s="75" t="str">
        <f t="shared" si="9"/>
        <v/>
      </c>
      <c r="O45" s="76" t="str">
        <f t="shared" si="10"/>
        <v/>
      </c>
      <c r="P45" s="76" t="str">
        <f t="shared" si="11"/>
        <v/>
      </c>
      <c r="Q45" s="76" t="str">
        <f t="shared" si="12"/>
        <v/>
      </c>
    </row>
    <row r="46" spans="2:17" x14ac:dyDescent="0.25">
      <c r="B46" s="53"/>
      <c r="C46" s="54"/>
      <c r="D46" s="55"/>
      <c r="E46" s="55"/>
      <c r="F46" s="3"/>
      <c r="G46" s="84" t="str">
        <f t="shared" si="13"/>
        <v/>
      </c>
      <c r="H46" s="76" t="str">
        <f t="shared" si="14"/>
        <v/>
      </c>
      <c r="I46" s="76" t="str">
        <f t="shared" si="15"/>
        <v/>
      </c>
      <c r="J46" s="85" t="str">
        <f t="shared" si="16"/>
        <v/>
      </c>
      <c r="N46" s="75" t="str">
        <f t="shared" si="9"/>
        <v/>
      </c>
      <c r="O46" s="76" t="str">
        <f t="shared" si="10"/>
        <v/>
      </c>
      <c r="P46" s="76" t="str">
        <f t="shared" si="11"/>
        <v/>
      </c>
      <c r="Q46" s="76" t="str">
        <f t="shared" si="12"/>
        <v/>
      </c>
    </row>
    <row r="47" spans="2:17" x14ac:dyDescent="0.25">
      <c r="B47" s="53"/>
      <c r="C47" s="54"/>
      <c r="D47" s="55"/>
      <c r="E47" s="55"/>
      <c r="F47" s="3"/>
      <c r="G47" s="84" t="str">
        <f t="shared" si="13"/>
        <v/>
      </c>
      <c r="H47" s="76" t="str">
        <f t="shared" si="14"/>
        <v/>
      </c>
      <c r="I47" s="76" t="str">
        <f t="shared" si="15"/>
        <v/>
      </c>
      <c r="J47" s="85" t="str">
        <f t="shared" si="16"/>
        <v/>
      </c>
      <c r="N47" s="75" t="str">
        <f t="shared" si="9"/>
        <v/>
      </c>
      <c r="O47" s="76" t="str">
        <f t="shared" si="10"/>
        <v/>
      </c>
      <c r="P47" s="76" t="str">
        <f t="shared" si="11"/>
        <v/>
      </c>
      <c r="Q47" s="76" t="str">
        <f t="shared" si="12"/>
        <v/>
      </c>
    </row>
    <row r="48" spans="2:17" x14ac:dyDescent="0.25">
      <c r="B48" s="53"/>
      <c r="C48" s="54"/>
      <c r="D48" s="55"/>
      <c r="E48" s="55"/>
      <c r="F48" s="3"/>
      <c r="G48" s="84" t="str">
        <f t="shared" si="13"/>
        <v/>
      </c>
      <c r="H48" s="76" t="str">
        <f t="shared" si="14"/>
        <v/>
      </c>
      <c r="I48" s="76" t="str">
        <f t="shared" si="15"/>
        <v/>
      </c>
      <c r="J48" s="85" t="str">
        <f t="shared" si="16"/>
        <v/>
      </c>
      <c r="N48" s="75" t="str">
        <f t="shared" si="9"/>
        <v/>
      </c>
      <c r="O48" s="76" t="str">
        <f t="shared" si="10"/>
        <v/>
      </c>
      <c r="P48" s="76" t="str">
        <f t="shared" si="11"/>
        <v/>
      </c>
      <c r="Q48" s="76" t="str">
        <f t="shared" si="12"/>
        <v/>
      </c>
    </row>
    <row r="49" spans="2:17" x14ac:dyDescent="0.25">
      <c r="B49" s="53"/>
      <c r="C49" s="54"/>
      <c r="D49" s="55"/>
      <c r="E49" s="55"/>
      <c r="F49" s="3"/>
      <c r="G49" s="84" t="str">
        <f t="shared" si="13"/>
        <v/>
      </c>
      <c r="H49" s="76" t="str">
        <f t="shared" si="14"/>
        <v/>
      </c>
      <c r="I49" s="76" t="str">
        <f t="shared" si="15"/>
        <v/>
      </c>
      <c r="J49" s="85" t="str">
        <f t="shared" si="16"/>
        <v/>
      </c>
      <c r="N49" s="75" t="str">
        <f t="shared" si="9"/>
        <v/>
      </c>
      <c r="O49" s="76" t="str">
        <f t="shared" si="10"/>
        <v/>
      </c>
      <c r="P49" s="76" t="str">
        <f t="shared" si="11"/>
        <v/>
      </c>
      <c r="Q49" s="76" t="str">
        <f t="shared" si="12"/>
        <v/>
      </c>
    </row>
    <row r="50" spans="2:17" x14ac:dyDescent="0.25">
      <c r="B50" s="53"/>
      <c r="C50" s="54"/>
      <c r="D50" s="55"/>
      <c r="E50" s="55"/>
      <c r="F50" s="3"/>
      <c r="G50" s="84" t="str">
        <f t="shared" si="13"/>
        <v/>
      </c>
      <c r="H50" s="76" t="str">
        <f t="shared" si="14"/>
        <v/>
      </c>
      <c r="I50" s="76" t="str">
        <f t="shared" si="15"/>
        <v/>
      </c>
      <c r="J50" s="85" t="str">
        <f t="shared" si="16"/>
        <v/>
      </c>
      <c r="N50" s="75" t="str">
        <f t="shared" si="9"/>
        <v/>
      </c>
      <c r="O50" s="76" t="str">
        <f t="shared" si="10"/>
        <v/>
      </c>
      <c r="P50" s="76" t="str">
        <f t="shared" si="11"/>
        <v/>
      </c>
      <c r="Q50" s="76" t="str">
        <f t="shared" si="12"/>
        <v/>
      </c>
    </row>
    <row r="51" spans="2:17" x14ac:dyDescent="0.25">
      <c r="B51" s="53"/>
      <c r="C51" s="54"/>
      <c r="D51" s="55"/>
      <c r="E51" s="55"/>
      <c r="F51" s="3"/>
      <c r="G51" s="84" t="str">
        <f t="shared" si="13"/>
        <v/>
      </c>
      <c r="H51" s="76" t="str">
        <f t="shared" si="14"/>
        <v/>
      </c>
      <c r="I51" s="76" t="str">
        <f t="shared" si="15"/>
        <v/>
      </c>
      <c r="J51" s="85" t="str">
        <f t="shared" si="16"/>
        <v/>
      </c>
      <c r="N51" s="75" t="str">
        <f t="shared" si="9"/>
        <v/>
      </c>
      <c r="O51" s="76" t="str">
        <f t="shared" si="10"/>
        <v/>
      </c>
      <c r="P51" s="76" t="str">
        <f t="shared" si="11"/>
        <v/>
      </c>
      <c r="Q51" s="76" t="str">
        <f t="shared" si="12"/>
        <v/>
      </c>
    </row>
    <row r="52" spans="2:17" x14ac:dyDescent="0.25">
      <c r="B52" s="53"/>
      <c r="C52" s="54"/>
      <c r="D52" s="55"/>
      <c r="E52" s="55"/>
      <c r="F52" s="3"/>
      <c r="G52" s="84" t="str">
        <f t="shared" si="13"/>
        <v/>
      </c>
      <c r="H52" s="76" t="str">
        <f t="shared" si="14"/>
        <v/>
      </c>
      <c r="I52" s="76" t="str">
        <f t="shared" si="15"/>
        <v/>
      </c>
      <c r="J52" s="85" t="str">
        <f t="shared" si="16"/>
        <v/>
      </c>
      <c r="N52" s="75" t="str">
        <f t="shared" si="9"/>
        <v/>
      </c>
      <c r="O52" s="76" t="str">
        <f t="shared" si="10"/>
        <v/>
      </c>
      <c r="P52" s="76" t="str">
        <f t="shared" si="11"/>
        <v/>
      </c>
      <c r="Q52" s="76" t="str">
        <f t="shared" si="12"/>
        <v/>
      </c>
    </row>
    <row r="53" spans="2:17" x14ac:dyDescent="0.25">
      <c r="B53" s="53"/>
      <c r="C53" s="54"/>
      <c r="D53" s="55"/>
      <c r="E53" s="55"/>
      <c r="F53" s="3"/>
      <c r="G53" s="84" t="str">
        <f t="shared" si="13"/>
        <v/>
      </c>
      <c r="H53" s="76" t="str">
        <f t="shared" si="14"/>
        <v/>
      </c>
      <c r="I53" s="76" t="str">
        <f t="shared" si="15"/>
        <v/>
      </c>
      <c r="J53" s="85" t="str">
        <f t="shared" si="16"/>
        <v/>
      </c>
      <c r="N53" s="75" t="str">
        <f t="shared" ref="N53:N83" si="17">IF(B53&lt;&gt;"",B53,"")</f>
        <v/>
      </c>
      <c r="O53" s="76" t="str">
        <f t="shared" ref="O53:O83" si="18">IF(D53&lt;&gt;"",East_0+(C53*Alpha)-(D53*Beta),"")</f>
        <v/>
      </c>
      <c r="P53" s="76" t="str">
        <f t="shared" ref="P53:P83" si="19">IF(D53&lt;&gt;"",North_0+(C53*Beta)+(D53*Alpha),"")</f>
        <v/>
      </c>
      <c r="Q53" s="76" t="str">
        <f t="shared" ref="Q53:Q83" si="20">IF(E53&lt;&gt;"",E53+Ht_Diff,"")</f>
        <v/>
      </c>
    </row>
    <row r="54" spans="2:17" x14ac:dyDescent="0.25">
      <c r="B54" s="53"/>
      <c r="C54" s="54"/>
      <c r="D54" s="55"/>
      <c r="E54" s="55"/>
      <c r="F54" s="3"/>
      <c r="G54" s="84" t="str">
        <f t="shared" si="13"/>
        <v/>
      </c>
      <c r="H54" s="76" t="str">
        <f t="shared" si="14"/>
        <v/>
      </c>
      <c r="I54" s="76" t="str">
        <f t="shared" si="15"/>
        <v/>
      </c>
      <c r="J54" s="85" t="str">
        <f t="shared" si="16"/>
        <v/>
      </c>
      <c r="N54" s="75" t="str">
        <f t="shared" si="17"/>
        <v/>
      </c>
      <c r="O54" s="76" t="str">
        <f t="shared" si="18"/>
        <v/>
      </c>
      <c r="P54" s="76" t="str">
        <f t="shared" si="19"/>
        <v/>
      </c>
      <c r="Q54" s="76" t="str">
        <f t="shared" si="20"/>
        <v/>
      </c>
    </row>
    <row r="55" spans="2:17" x14ac:dyDescent="0.25">
      <c r="B55" s="53"/>
      <c r="C55" s="54"/>
      <c r="D55" s="55"/>
      <c r="E55" s="55"/>
      <c r="F55" s="3"/>
      <c r="G55" s="84" t="str">
        <f t="shared" si="13"/>
        <v/>
      </c>
      <c r="H55" s="76" t="str">
        <f t="shared" si="14"/>
        <v/>
      </c>
      <c r="I55" s="76" t="str">
        <f t="shared" si="15"/>
        <v/>
      </c>
      <c r="J55" s="85" t="str">
        <f t="shared" si="16"/>
        <v/>
      </c>
      <c r="N55" s="75" t="str">
        <f t="shared" si="17"/>
        <v/>
      </c>
      <c r="O55" s="76" t="str">
        <f t="shared" si="18"/>
        <v/>
      </c>
      <c r="P55" s="76" t="str">
        <f t="shared" si="19"/>
        <v/>
      </c>
      <c r="Q55" s="76" t="str">
        <f t="shared" si="20"/>
        <v/>
      </c>
    </row>
    <row r="56" spans="2:17" x14ac:dyDescent="0.25">
      <c r="B56" s="53"/>
      <c r="C56" s="54"/>
      <c r="D56" s="55"/>
      <c r="E56" s="55"/>
      <c r="F56" s="3"/>
      <c r="G56" s="84" t="str">
        <f t="shared" si="13"/>
        <v/>
      </c>
      <c r="H56" s="76" t="str">
        <f t="shared" si="14"/>
        <v/>
      </c>
      <c r="I56" s="76" t="str">
        <f t="shared" si="15"/>
        <v/>
      </c>
      <c r="J56" s="85" t="str">
        <f t="shared" si="16"/>
        <v/>
      </c>
      <c r="N56" s="75" t="str">
        <f t="shared" si="17"/>
        <v/>
      </c>
      <c r="O56" s="76" t="str">
        <f t="shared" si="18"/>
        <v/>
      </c>
      <c r="P56" s="76" t="str">
        <f t="shared" si="19"/>
        <v/>
      </c>
      <c r="Q56" s="76" t="str">
        <f t="shared" si="20"/>
        <v/>
      </c>
    </row>
    <row r="57" spans="2:17" x14ac:dyDescent="0.25">
      <c r="B57" s="53"/>
      <c r="C57" s="54"/>
      <c r="D57" s="55"/>
      <c r="E57" s="55"/>
      <c r="F57" s="3"/>
      <c r="G57" s="84" t="str">
        <f t="shared" si="13"/>
        <v/>
      </c>
      <c r="H57" s="76" t="str">
        <f t="shared" si="14"/>
        <v/>
      </c>
      <c r="I57" s="76" t="str">
        <f t="shared" si="15"/>
        <v/>
      </c>
      <c r="J57" s="85" t="str">
        <f t="shared" si="16"/>
        <v/>
      </c>
      <c r="N57" s="75" t="str">
        <f t="shared" si="17"/>
        <v/>
      </c>
      <c r="O57" s="76" t="str">
        <f t="shared" si="18"/>
        <v/>
      </c>
      <c r="P57" s="76" t="str">
        <f t="shared" si="19"/>
        <v/>
      </c>
      <c r="Q57" s="76" t="str">
        <f t="shared" si="20"/>
        <v/>
      </c>
    </row>
    <row r="58" spans="2:17" x14ac:dyDescent="0.25">
      <c r="B58" s="53"/>
      <c r="C58" s="54"/>
      <c r="D58" s="55"/>
      <c r="E58" s="55"/>
      <c r="F58" s="3"/>
      <c r="G58" s="84" t="str">
        <f t="shared" si="13"/>
        <v/>
      </c>
      <c r="H58" s="76" t="str">
        <f t="shared" si="14"/>
        <v/>
      </c>
      <c r="I58" s="76" t="str">
        <f t="shared" si="15"/>
        <v/>
      </c>
      <c r="J58" s="85" t="str">
        <f t="shared" si="16"/>
        <v/>
      </c>
      <c r="N58" s="75" t="str">
        <f t="shared" si="17"/>
        <v/>
      </c>
      <c r="O58" s="76" t="str">
        <f t="shared" si="18"/>
        <v/>
      </c>
      <c r="P58" s="76" t="str">
        <f t="shared" si="19"/>
        <v/>
      </c>
      <c r="Q58" s="76" t="str">
        <f t="shared" si="20"/>
        <v/>
      </c>
    </row>
    <row r="59" spans="2:17" x14ac:dyDescent="0.25">
      <c r="B59" s="53"/>
      <c r="C59" s="54"/>
      <c r="D59" s="55"/>
      <c r="E59" s="55"/>
      <c r="F59" s="3"/>
      <c r="G59" s="84" t="str">
        <f t="shared" si="13"/>
        <v/>
      </c>
      <c r="H59" s="76" t="str">
        <f t="shared" si="14"/>
        <v/>
      </c>
      <c r="I59" s="76" t="str">
        <f t="shared" si="15"/>
        <v/>
      </c>
      <c r="J59" s="85" t="str">
        <f t="shared" si="16"/>
        <v/>
      </c>
      <c r="N59" s="75" t="str">
        <f t="shared" si="17"/>
        <v/>
      </c>
      <c r="O59" s="76" t="str">
        <f t="shared" si="18"/>
        <v/>
      </c>
      <c r="P59" s="76" t="str">
        <f t="shared" si="19"/>
        <v/>
      </c>
      <c r="Q59" s="76" t="str">
        <f t="shared" si="20"/>
        <v/>
      </c>
    </row>
    <row r="60" spans="2:17" x14ac:dyDescent="0.25">
      <c r="B60" s="53"/>
      <c r="C60" s="54"/>
      <c r="D60" s="55"/>
      <c r="E60" s="55"/>
      <c r="F60" s="3"/>
      <c r="G60" s="84" t="str">
        <f t="shared" si="13"/>
        <v/>
      </c>
      <c r="H60" s="76" t="str">
        <f t="shared" si="14"/>
        <v/>
      </c>
      <c r="I60" s="76" t="str">
        <f t="shared" si="15"/>
        <v/>
      </c>
      <c r="J60" s="85" t="str">
        <f t="shared" si="16"/>
        <v/>
      </c>
      <c r="N60" s="75" t="str">
        <f t="shared" si="17"/>
        <v/>
      </c>
      <c r="O60" s="76" t="str">
        <f t="shared" si="18"/>
        <v/>
      </c>
      <c r="P60" s="76" t="str">
        <f t="shared" si="19"/>
        <v/>
      </c>
      <c r="Q60" s="76" t="str">
        <f t="shared" si="20"/>
        <v/>
      </c>
    </row>
    <row r="61" spans="2:17" x14ac:dyDescent="0.25">
      <c r="B61" s="53"/>
      <c r="C61" s="54"/>
      <c r="D61" s="55"/>
      <c r="E61" s="55"/>
      <c r="F61" s="3"/>
      <c r="G61" s="84" t="str">
        <f t="shared" si="13"/>
        <v/>
      </c>
      <c r="H61" s="76" t="str">
        <f t="shared" si="14"/>
        <v/>
      </c>
      <c r="I61" s="76" t="str">
        <f t="shared" si="15"/>
        <v/>
      </c>
      <c r="J61" s="85" t="str">
        <f t="shared" si="16"/>
        <v/>
      </c>
      <c r="N61" s="75" t="str">
        <f t="shared" si="17"/>
        <v/>
      </c>
      <c r="O61" s="76" t="str">
        <f t="shared" si="18"/>
        <v/>
      </c>
      <c r="P61" s="76" t="str">
        <f t="shared" si="19"/>
        <v/>
      </c>
      <c r="Q61" s="76" t="str">
        <f t="shared" si="20"/>
        <v/>
      </c>
    </row>
    <row r="62" spans="2:17" x14ac:dyDescent="0.25">
      <c r="B62" s="53"/>
      <c r="C62" s="54"/>
      <c r="D62" s="55"/>
      <c r="E62" s="55"/>
      <c r="F62" s="3"/>
      <c r="G62" s="84" t="str">
        <f t="shared" si="13"/>
        <v/>
      </c>
      <c r="H62" s="76" t="str">
        <f t="shared" si="14"/>
        <v/>
      </c>
      <c r="I62" s="76" t="str">
        <f t="shared" si="15"/>
        <v/>
      </c>
      <c r="J62" s="85" t="str">
        <f t="shared" si="16"/>
        <v/>
      </c>
      <c r="N62" s="75" t="str">
        <f t="shared" si="17"/>
        <v/>
      </c>
      <c r="O62" s="76" t="str">
        <f t="shared" si="18"/>
        <v/>
      </c>
      <c r="P62" s="76" t="str">
        <f t="shared" si="19"/>
        <v/>
      </c>
      <c r="Q62" s="76" t="str">
        <f t="shared" si="20"/>
        <v/>
      </c>
    </row>
    <row r="63" spans="2:17" x14ac:dyDescent="0.25">
      <c r="B63" s="53"/>
      <c r="C63" s="54"/>
      <c r="D63" s="55"/>
      <c r="E63" s="55"/>
      <c r="F63" s="3"/>
      <c r="G63" s="84" t="str">
        <f t="shared" si="13"/>
        <v/>
      </c>
      <c r="H63" s="76" t="str">
        <f t="shared" si="14"/>
        <v/>
      </c>
      <c r="I63" s="76" t="str">
        <f t="shared" si="15"/>
        <v/>
      </c>
      <c r="J63" s="85" t="str">
        <f t="shared" si="16"/>
        <v/>
      </c>
      <c r="N63" s="75" t="str">
        <f t="shared" si="17"/>
        <v/>
      </c>
      <c r="O63" s="76" t="str">
        <f t="shared" si="18"/>
        <v/>
      </c>
      <c r="P63" s="76" t="str">
        <f t="shared" si="19"/>
        <v/>
      </c>
      <c r="Q63" s="76" t="str">
        <f t="shared" si="20"/>
        <v/>
      </c>
    </row>
    <row r="64" spans="2:17" ht="13.2" thickBot="1" x14ac:dyDescent="0.3">
      <c r="B64" s="52"/>
      <c r="C64" s="50"/>
      <c r="D64" s="51"/>
      <c r="E64" s="51"/>
      <c r="F64" s="3"/>
      <c r="G64" s="86" t="str">
        <f t="shared" si="13"/>
        <v/>
      </c>
      <c r="H64" s="78" t="str">
        <f t="shared" si="14"/>
        <v/>
      </c>
      <c r="I64" s="78" t="str">
        <f t="shared" si="15"/>
        <v/>
      </c>
      <c r="J64" s="87" t="str">
        <f t="shared" si="16"/>
        <v/>
      </c>
      <c r="N64" s="77" t="str">
        <f t="shared" si="17"/>
        <v/>
      </c>
      <c r="O64" s="78" t="str">
        <f t="shared" si="18"/>
        <v/>
      </c>
      <c r="P64" s="78" t="str">
        <f t="shared" si="19"/>
        <v/>
      </c>
      <c r="Q64" s="78" t="str">
        <f t="shared" si="20"/>
        <v/>
      </c>
    </row>
    <row r="65" spans="2:17" x14ac:dyDescent="0.25">
      <c r="B65" s="53"/>
      <c r="C65" s="62"/>
      <c r="D65" s="63"/>
      <c r="E65" s="63"/>
      <c r="F65" s="3"/>
      <c r="G65" s="88" t="str">
        <f t="shared" si="13"/>
        <v/>
      </c>
      <c r="H65" s="80" t="str">
        <f t="shared" si="14"/>
        <v/>
      </c>
      <c r="I65" s="80" t="str">
        <f t="shared" si="15"/>
        <v/>
      </c>
      <c r="J65" s="89" t="str">
        <f t="shared" si="16"/>
        <v/>
      </c>
      <c r="N65" s="79" t="str">
        <f t="shared" si="17"/>
        <v/>
      </c>
      <c r="O65" s="80" t="str">
        <f t="shared" si="18"/>
        <v/>
      </c>
      <c r="P65" s="80" t="str">
        <f t="shared" si="19"/>
        <v/>
      </c>
      <c r="Q65" s="80" t="str">
        <f t="shared" si="20"/>
        <v/>
      </c>
    </row>
    <row r="66" spans="2:17" x14ac:dyDescent="0.25">
      <c r="B66" s="53"/>
      <c r="C66" s="54"/>
      <c r="D66" s="55"/>
      <c r="E66" s="55"/>
      <c r="F66" s="3"/>
      <c r="G66" s="84" t="str">
        <f t="shared" si="13"/>
        <v/>
      </c>
      <c r="H66" s="76" t="str">
        <f t="shared" si="14"/>
        <v/>
      </c>
      <c r="I66" s="76" t="str">
        <f t="shared" si="15"/>
        <v/>
      </c>
      <c r="J66" s="85" t="str">
        <f t="shared" si="16"/>
        <v/>
      </c>
      <c r="N66" s="75" t="str">
        <f t="shared" si="17"/>
        <v/>
      </c>
      <c r="O66" s="76" t="str">
        <f t="shared" si="18"/>
        <v/>
      </c>
      <c r="P66" s="76" t="str">
        <f t="shared" si="19"/>
        <v/>
      </c>
      <c r="Q66" s="76" t="str">
        <f t="shared" si="20"/>
        <v/>
      </c>
    </row>
    <row r="67" spans="2:17" x14ac:dyDescent="0.25">
      <c r="B67" s="53"/>
      <c r="C67" s="54"/>
      <c r="D67" s="55"/>
      <c r="E67" s="55"/>
      <c r="F67" s="3"/>
      <c r="G67" s="84" t="str">
        <f t="shared" si="13"/>
        <v/>
      </c>
      <c r="H67" s="76" t="str">
        <f t="shared" si="14"/>
        <v/>
      </c>
      <c r="I67" s="76" t="str">
        <f t="shared" si="15"/>
        <v/>
      </c>
      <c r="J67" s="85" t="str">
        <f t="shared" si="16"/>
        <v/>
      </c>
      <c r="N67" s="75" t="str">
        <f t="shared" si="17"/>
        <v/>
      </c>
      <c r="O67" s="76" t="str">
        <f t="shared" si="18"/>
        <v/>
      </c>
      <c r="P67" s="76" t="str">
        <f t="shared" si="19"/>
        <v/>
      </c>
      <c r="Q67" s="76" t="str">
        <f t="shared" si="20"/>
        <v/>
      </c>
    </row>
    <row r="68" spans="2:17" x14ac:dyDescent="0.25">
      <c r="B68" s="53"/>
      <c r="C68" s="54"/>
      <c r="D68" s="55"/>
      <c r="E68" s="55"/>
      <c r="F68" s="3"/>
      <c r="G68" s="84" t="str">
        <f t="shared" si="13"/>
        <v/>
      </c>
      <c r="H68" s="76" t="str">
        <f t="shared" si="14"/>
        <v/>
      </c>
      <c r="I68" s="76" t="str">
        <f t="shared" si="15"/>
        <v/>
      </c>
      <c r="J68" s="85" t="str">
        <f t="shared" si="16"/>
        <v/>
      </c>
      <c r="N68" s="75" t="str">
        <f t="shared" si="17"/>
        <v/>
      </c>
      <c r="O68" s="76" t="str">
        <f t="shared" si="18"/>
        <v/>
      </c>
      <c r="P68" s="76" t="str">
        <f t="shared" si="19"/>
        <v/>
      </c>
      <c r="Q68" s="76" t="str">
        <f t="shared" si="20"/>
        <v/>
      </c>
    </row>
    <row r="69" spans="2:17" x14ac:dyDescent="0.25">
      <c r="B69" s="53"/>
      <c r="C69" s="54"/>
      <c r="D69" s="55"/>
      <c r="E69" s="55"/>
      <c r="F69" s="3"/>
      <c r="G69" s="84" t="str">
        <f t="shared" si="13"/>
        <v/>
      </c>
      <c r="H69" s="76" t="str">
        <f t="shared" si="14"/>
        <v/>
      </c>
      <c r="I69" s="76" t="str">
        <f t="shared" si="15"/>
        <v/>
      </c>
      <c r="J69" s="85" t="str">
        <f t="shared" si="16"/>
        <v/>
      </c>
      <c r="N69" s="75" t="str">
        <f t="shared" si="17"/>
        <v/>
      </c>
      <c r="O69" s="76" t="str">
        <f t="shared" si="18"/>
        <v/>
      </c>
      <c r="P69" s="76" t="str">
        <f t="shared" si="19"/>
        <v/>
      </c>
      <c r="Q69" s="76" t="str">
        <f t="shared" si="20"/>
        <v/>
      </c>
    </row>
    <row r="70" spans="2:17" x14ac:dyDescent="0.25">
      <c r="B70" s="53"/>
      <c r="C70" s="54"/>
      <c r="D70" s="55"/>
      <c r="E70" s="55"/>
      <c r="F70" s="3"/>
      <c r="G70" s="84" t="str">
        <f t="shared" si="13"/>
        <v/>
      </c>
      <c r="H70" s="76" t="str">
        <f t="shared" si="14"/>
        <v/>
      </c>
      <c r="I70" s="76" t="str">
        <f t="shared" si="15"/>
        <v/>
      </c>
      <c r="J70" s="85" t="str">
        <f t="shared" si="16"/>
        <v/>
      </c>
      <c r="N70" s="75" t="str">
        <f t="shared" si="17"/>
        <v/>
      </c>
      <c r="O70" s="76" t="str">
        <f t="shared" si="18"/>
        <v/>
      </c>
      <c r="P70" s="76" t="str">
        <f t="shared" si="19"/>
        <v/>
      </c>
      <c r="Q70" s="76" t="str">
        <f t="shared" si="20"/>
        <v/>
      </c>
    </row>
    <row r="71" spans="2:17" x14ac:dyDescent="0.25">
      <c r="B71" s="53"/>
      <c r="C71" s="54"/>
      <c r="D71" s="55"/>
      <c r="E71" s="55"/>
      <c r="F71" s="3"/>
      <c r="G71" s="84" t="str">
        <f t="shared" si="13"/>
        <v/>
      </c>
      <c r="H71" s="76" t="str">
        <f t="shared" si="14"/>
        <v/>
      </c>
      <c r="I71" s="76" t="str">
        <f t="shared" si="15"/>
        <v/>
      </c>
      <c r="J71" s="85" t="str">
        <f t="shared" si="16"/>
        <v/>
      </c>
      <c r="N71" s="75" t="str">
        <f t="shared" si="17"/>
        <v/>
      </c>
      <c r="O71" s="76" t="str">
        <f t="shared" si="18"/>
        <v/>
      </c>
      <c r="P71" s="76" t="str">
        <f t="shared" si="19"/>
        <v/>
      </c>
      <c r="Q71" s="76" t="str">
        <f t="shared" si="20"/>
        <v/>
      </c>
    </row>
    <row r="72" spans="2:17" x14ac:dyDescent="0.25">
      <c r="B72" s="53"/>
      <c r="C72" s="54"/>
      <c r="D72" s="55"/>
      <c r="E72" s="55"/>
      <c r="F72" s="3"/>
      <c r="G72" s="84" t="str">
        <f t="shared" si="13"/>
        <v/>
      </c>
      <c r="H72" s="76" t="str">
        <f t="shared" si="14"/>
        <v/>
      </c>
      <c r="I72" s="76" t="str">
        <f t="shared" si="15"/>
        <v/>
      </c>
      <c r="J72" s="85" t="str">
        <f t="shared" si="16"/>
        <v/>
      </c>
      <c r="N72" s="75" t="str">
        <f t="shared" si="17"/>
        <v/>
      </c>
      <c r="O72" s="76" t="str">
        <f t="shared" si="18"/>
        <v/>
      </c>
      <c r="P72" s="76" t="str">
        <f t="shared" si="19"/>
        <v/>
      </c>
      <c r="Q72" s="76" t="str">
        <f t="shared" si="20"/>
        <v/>
      </c>
    </row>
    <row r="73" spans="2:17" x14ac:dyDescent="0.25">
      <c r="B73" s="53"/>
      <c r="C73" s="54"/>
      <c r="D73" s="55"/>
      <c r="E73" s="55"/>
      <c r="F73" s="3"/>
      <c r="G73" s="84" t="str">
        <f t="shared" si="13"/>
        <v/>
      </c>
      <c r="H73" s="76" t="str">
        <f t="shared" si="14"/>
        <v/>
      </c>
      <c r="I73" s="76" t="str">
        <f t="shared" si="15"/>
        <v/>
      </c>
      <c r="J73" s="85" t="str">
        <f t="shared" si="16"/>
        <v/>
      </c>
      <c r="N73" s="75" t="str">
        <f t="shared" si="17"/>
        <v/>
      </c>
      <c r="O73" s="76" t="str">
        <f t="shared" si="18"/>
        <v/>
      </c>
      <c r="P73" s="76" t="str">
        <f t="shared" si="19"/>
        <v/>
      </c>
      <c r="Q73" s="76" t="str">
        <f t="shared" si="20"/>
        <v/>
      </c>
    </row>
    <row r="74" spans="2:17" x14ac:dyDescent="0.25">
      <c r="B74" s="53"/>
      <c r="C74" s="54"/>
      <c r="D74" s="55"/>
      <c r="E74" s="55"/>
      <c r="F74" s="3"/>
      <c r="G74" s="84" t="str">
        <f t="shared" si="13"/>
        <v/>
      </c>
      <c r="H74" s="76" t="str">
        <f t="shared" si="14"/>
        <v/>
      </c>
      <c r="I74" s="76" t="str">
        <f t="shared" si="15"/>
        <v/>
      </c>
      <c r="J74" s="85" t="str">
        <f t="shared" si="16"/>
        <v/>
      </c>
      <c r="N74" s="75" t="str">
        <f t="shared" si="17"/>
        <v/>
      </c>
      <c r="O74" s="76" t="str">
        <f t="shared" si="18"/>
        <v/>
      </c>
      <c r="P74" s="76" t="str">
        <f t="shared" si="19"/>
        <v/>
      </c>
      <c r="Q74" s="76" t="str">
        <f t="shared" si="20"/>
        <v/>
      </c>
    </row>
    <row r="75" spans="2:17" x14ac:dyDescent="0.25">
      <c r="B75" s="53"/>
      <c r="C75" s="54"/>
      <c r="D75" s="55"/>
      <c r="E75" s="55"/>
      <c r="F75" s="3"/>
      <c r="G75" s="84" t="str">
        <f t="shared" si="13"/>
        <v/>
      </c>
      <c r="H75" s="76" t="str">
        <f t="shared" si="14"/>
        <v/>
      </c>
      <c r="I75" s="76" t="str">
        <f t="shared" si="15"/>
        <v/>
      </c>
      <c r="J75" s="85" t="str">
        <f t="shared" si="16"/>
        <v/>
      </c>
      <c r="N75" s="75" t="str">
        <f t="shared" si="17"/>
        <v/>
      </c>
      <c r="O75" s="76" t="str">
        <f t="shared" si="18"/>
        <v/>
      </c>
      <c r="P75" s="76" t="str">
        <f t="shared" si="19"/>
        <v/>
      </c>
      <c r="Q75" s="76" t="str">
        <f t="shared" si="20"/>
        <v/>
      </c>
    </row>
    <row r="76" spans="2:17" x14ac:dyDescent="0.25">
      <c r="B76" s="53"/>
      <c r="C76" s="54"/>
      <c r="D76" s="55"/>
      <c r="E76" s="55"/>
      <c r="F76" s="3"/>
      <c r="G76" s="84" t="str">
        <f t="shared" si="13"/>
        <v/>
      </c>
      <c r="H76" s="76" t="str">
        <f t="shared" si="14"/>
        <v/>
      </c>
      <c r="I76" s="76" t="str">
        <f t="shared" si="15"/>
        <v/>
      </c>
      <c r="J76" s="85" t="str">
        <f t="shared" si="16"/>
        <v/>
      </c>
      <c r="N76" s="75" t="str">
        <f t="shared" si="17"/>
        <v/>
      </c>
      <c r="O76" s="76" t="str">
        <f t="shared" si="18"/>
        <v/>
      </c>
      <c r="P76" s="76" t="str">
        <f t="shared" si="19"/>
        <v/>
      </c>
      <c r="Q76" s="76" t="str">
        <f t="shared" si="20"/>
        <v/>
      </c>
    </row>
    <row r="77" spans="2:17" x14ac:dyDescent="0.25">
      <c r="B77" s="53"/>
      <c r="C77" s="54"/>
      <c r="D77" s="55"/>
      <c r="E77" s="55"/>
      <c r="F77" s="3"/>
      <c r="G77" s="84" t="str">
        <f t="shared" si="13"/>
        <v/>
      </c>
      <c r="H77" s="76" t="str">
        <f t="shared" si="14"/>
        <v/>
      </c>
      <c r="I77" s="76" t="str">
        <f t="shared" si="15"/>
        <v/>
      </c>
      <c r="J77" s="85" t="str">
        <f t="shared" si="16"/>
        <v/>
      </c>
      <c r="N77" s="75" t="str">
        <f t="shared" si="17"/>
        <v/>
      </c>
      <c r="O77" s="76" t="str">
        <f t="shared" si="18"/>
        <v/>
      </c>
      <c r="P77" s="76" t="str">
        <f t="shared" si="19"/>
        <v/>
      </c>
      <c r="Q77" s="76" t="str">
        <f t="shared" si="20"/>
        <v/>
      </c>
    </row>
    <row r="78" spans="2:17" x14ac:dyDescent="0.25">
      <c r="B78" s="53"/>
      <c r="C78" s="54"/>
      <c r="D78" s="55"/>
      <c r="E78" s="55"/>
      <c r="F78" s="3"/>
      <c r="G78" s="84" t="str">
        <f t="shared" si="13"/>
        <v/>
      </c>
      <c r="H78" s="76" t="str">
        <f t="shared" si="14"/>
        <v/>
      </c>
      <c r="I78" s="76" t="str">
        <f t="shared" si="15"/>
        <v/>
      </c>
      <c r="J78" s="85" t="str">
        <f t="shared" si="16"/>
        <v/>
      </c>
      <c r="N78" s="75" t="str">
        <f t="shared" si="17"/>
        <v/>
      </c>
      <c r="O78" s="76" t="str">
        <f t="shared" si="18"/>
        <v/>
      </c>
      <c r="P78" s="76" t="str">
        <f t="shared" si="19"/>
        <v/>
      </c>
      <c r="Q78" s="76" t="str">
        <f t="shared" si="20"/>
        <v/>
      </c>
    </row>
    <row r="79" spans="2:17" x14ac:dyDescent="0.25">
      <c r="B79" s="53"/>
      <c r="C79" s="54"/>
      <c r="D79" s="55"/>
      <c r="E79" s="55"/>
      <c r="F79" s="3"/>
      <c r="G79" s="84" t="str">
        <f t="shared" si="13"/>
        <v/>
      </c>
      <c r="H79" s="76" t="str">
        <f t="shared" si="14"/>
        <v/>
      </c>
      <c r="I79" s="76" t="str">
        <f t="shared" si="15"/>
        <v/>
      </c>
      <c r="J79" s="85" t="str">
        <f t="shared" si="16"/>
        <v/>
      </c>
      <c r="N79" s="75" t="str">
        <f t="shared" si="17"/>
        <v/>
      </c>
      <c r="O79" s="76" t="str">
        <f t="shared" si="18"/>
        <v/>
      </c>
      <c r="P79" s="76" t="str">
        <f t="shared" si="19"/>
        <v/>
      </c>
      <c r="Q79" s="76" t="str">
        <f t="shared" si="20"/>
        <v/>
      </c>
    </row>
    <row r="80" spans="2:17" x14ac:dyDescent="0.25">
      <c r="B80" s="53"/>
      <c r="C80" s="54"/>
      <c r="D80" s="55"/>
      <c r="E80" s="55"/>
      <c r="F80" s="3"/>
      <c r="G80" s="84" t="str">
        <f t="shared" si="13"/>
        <v/>
      </c>
      <c r="H80" s="76" t="str">
        <f t="shared" si="14"/>
        <v/>
      </c>
      <c r="I80" s="76" t="str">
        <f t="shared" si="15"/>
        <v/>
      </c>
      <c r="J80" s="85" t="str">
        <f t="shared" si="16"/>
        <v/>
      </c>
      <c r="N80" s="75" t="str">
        <f t="shared" si="17"/>
        <v/>
      </c>
      <c r="O80" s="76" t="str">
        <f t="shared" si="18"/>
        <v/>
      </c>
      <c r="P80" s="76" t="str">
        <f t="shared" si="19"/>
        <v/>
      </c>
      <c r="Q80" s="76" t="str">
        <f t="shared" si="20"/>
        <v/>
      </c>
    </row>
    <row r="81" spans="2:17" x14ac:dyDescent="0.25">
      <c r="B81" s="53"/>
      <c r="C81" s="54"/>
      <c r="D81" s="55"/>
      <c r="E81" s="55"/>
      <c r="F81" s="3"/>
      <c r="G81" s="84" t="str">
        <f t="shared" si="13"/>
        <v/>
      </c>
      <c r="H81" s="76" t="str">
        <f t="shared" si="14"/>
        <v/>
      </c>
      <c r="I81" s="76" t="str">
        <f t="shared" si="15"/>
        <v/>
      </c>
      <c r="J81" s="85" t="str">
        <f t="shared" si="16"/>
        <v/>
      </c>
      <c r="N81" s="75" t="str">
        <f t="shared" si="17"/>
        <v/>
      </c>
      <c r="O81" s="76" t="str">
        <f t="shared" si="18"/>
        <v/>
      </c>
      <c r="P81" s="76" t="str">
        <f t="shared" si="19"/>
        <v/>
      </c>
      <c r="Q81" s="76" t="str">
        <f t="shared" si="20"/>
        <v/>
      </c>
    </row>
    <row r="82" spans="2:17" x14ac:dyDescent="0.25">
      <c r="B82" s="53"/>
      <c r="C82" s="54"/>
      <c r="D82" s="55"/>
      <c r="E82" s="55"/>
      <c r="F82" s="3"/>
      <c r="G82" s="84" t="str">
        <f t="shared" si="13"/>
        <v/>
      </c>
      <c r="H82" s="76" t="str">
        <f t="shared" si="14"/>
        <v/>
      </c>
      <c r="I82" s="76" t="str">
        <f t="shared" si="15"/>
        <v/>
      </c>
      <c r="J82" s="85" t="str">
        <f t="shared" si="16"/>
        <v/>
      </c>
      <c r="N82" s="75" t="str">
        <f t="shared" si="17"/>
        <v/>
      </c>
      <c r="O82" s="76" t="str">
        <f t="shared" si="18"/>
        <v/>
      </c>
      <c r="P82" s="76" t="str">
        <f t="shared" si="19"/>
        <v/>
      </c>
      <c r="Q82" s="76" t="str">
        <f t="shared" si="20"/>
        <v/>
      </c>
    </row>
    <row r="83" spans="2:17" x14ac:dyDescent="0.25">
      <c r="B83" s="53"/>
      <c r="C83" s="54"/>
      <c r="D83" s="55"/>
      <c r="E83" s="55"/>
      <c r="F83" s="3"/>
      <c r="G83" s="84" t="str">
        <f t="shared" si="13"/>
        <v/>
      </c>
      <c r="H83" s="76" t="str">
        <f t="shared" si="14"/>
        <v/>
      </c>
      <c r="I83" s="76" t="str">
        <f t="shared" si="15"/>
        <v/>
      </c>
      <c r="J83" s="85" t="str">
        <f t="shared" si="16"/>
        <v/>
      </c>
      <c r="N83" s="75" t="str">
        <f t="shared" si="17"/>
        <v/>
      </c>
      <c r="O83" s="76" t="str">
        <f t="shared" si="18"/>
        <v/>
      </c>
      <c r="P83" s="76" t="str">
        <f t="shared" si="19"/>
        <v/>
      </c>
      <c r="Q83" s="76" t="str">
        <f t="shared" si="20"/>
        <v/>
      </c>
    </row>
    <row r="84" spans="2:17" x14ac:dyDescent="0.25">
      <c r="B84" s="53"/>
      <c r="C84" s="54"/>
      <c r="D84" s="55"/>
      <c r="E84" s="55"/>
      <c r="F84" s="3"/>
      <c r="G84" s="84" t="str">
        <f t="shared" si="13"/>
        <v/>
      </c>
      <c r="H84" s="76" t="str">
        <f t="shared" si="14"/>
        <v/>
      </c>
      <c r="I84" s="76" t="str">
        <f t="shared" si="15"/>
        <v/>
      </c>
      <c r="J84" s="85" t="str">
        <f t="shared" si="16"/>
        <v/>
      </c>
      <c r="N84" s="75" t="str">
        <f t="shared" ref="N84:N108" si="21">IF(B84&lt;&gt;"",B84,"")</f>
        <v/>
      </c>
      <c r="O84" s="76" t="str">
        <f t="shared" ref="O84:O108" si="22">IF(D84&lt;&gt;"",East_0+(C84*Alpha)-(D84*Beta),"")</f>
        <v/>
      </c>
      <c r="P84" s="76" t="str">
        <f t="shared" ref="P84:P108" si="23">IF(D84&lt;&gt;"",North_0+(C84*Beta)+(D84*Alpha),"")</f>
        <v/>
      </c>
      <c r="Q84" s="76" t="str">
        <f t="shared" ref="Q84:Q108" si="24">IF(E84&lt;&gt;"",E84+Ht_Diff,"")</f>
        <v/>
      </c>
    </row>
    <row r="85" spans="2:17" x14ac:dyDescent="0.25">
      <c r="B85" s="53"/>
      <c r="C85" s="54"/>
      <c r="D85" s="55"/>
      <c r="E85" s="55"/>
      <c r="F85" s="3"/>
      <c r="G85" s="84" t="str">
        <f t="shared" ref="G85:G108" si="25">N85</f>
        <v/>
      </c>
      <c r="H85" s="76" t="str">
        <f t="shared" ref="H85:H108" si="26">O85</f>
        <v/>
      </c>
      <c r="I85" s="76" t="str">
        <f t="shared" ref="I85:I108" si="27">P85</f>
        <v/>
      </c>
      <c r="J85" s="85" t="str">
        <f t="shared" ref="J85:J108" si="28">Q85</f>
        <v/>
      </c>
      <c r="N85" s="75" t="str">
        <f t="shared" si="21"/>
        <v/>
      </c>
      <c r="O85" s="76" t="str">
        <f t="shared" si="22"/>
        <v/>
      </c>
      <c r="P85" s="76" t="str">
        <f t="shared" si="23"/>
        <v/>
      </c>
      <c r="Q85" s="76" t="str">
        <f t="shared" si="24"/>
        <v/>
      </c>
    </row>
    <row r="86" spans="2:17" x14ac:dyDescent="0.25">
      <c r="B86" s="53"/>
      <c r="C86" s="54"/>
      <c r="D86" s="55"/>
      <c r="E86" s="55"/>
      <c r="F86" s="3"/>
      <c r="G86" s="84" t="str">
        <f t="shared" si="25"/>
        <v/>
      </c>
      <c r="H86" s="76" t="str">
        <f t="shared" si="26"/>
        <v/>
      </c>
      <c r="I86" s="76" t="str">
        <f t="shared" si="27"/>
        <v/>
      </c>
      <c r="J86" s="85" t="str">
        <f t="shared" si="28"/>
        <v/>
      </c>
      <c r="N86" s="75" t="str">
        <f t="shared" si="21"/>
        <v/>
      </c>
      <c r="O86" s="76" t="str">
        <f t="shared" si="22"/>
        <v/>
      </c>
      <c r="P86" s="76" t="str">
        <f t="shared" si="23"/>
        <v/>
      </c>
      <c r="Q86" s="76" t="str">
        <f t="shared" si="24"/>
        <v/>
      </c>
    </row>
    <row r="87" spans="2:17" x14ac:dyDescent="0.25">
      <c r="B87" s="53"/>
      <c r="C87" s="54"/>
      <c r="D87" s="55"/>
      <c r="E87" s="55"/>
      <c r="F87" s="3"/>
      <c r="G87" s="84" t="str">
        <f t="shared" si="25"/>
        <v/>
      </c>
      <c r="H87" s="76" t="str">
        <f t="shared" si="26"/>
        <v/>
      </c>
      <c r="I87" s="76" t="str">
        <f t="shared" si="27"/>
        <v/>
      </c>
      <c r="J87" s="85" t="str">
        <f t="shared" si="28"/>
        <v/>
      </c>
      <c r="N87" s="75" t="str">
        <f t="shared" si="21"/>
        <v/>
      </c>
      <c r="O87" s="76" t="str">
        <f t="shared" si="22"/>
        <v/>
      </c>
      <c r="P87" s="76" t="str">
        <f t="shared" si="23"/>
        <v/>
      </c>
      <c r="Q87" s="76" t="str">
        <f t="shared" si="24"/>
        <v/>
      </c>
    </row>
    <row r="88" spans="2:17" x14ac:dyDescent="0.25">
      <c r="B88" s="53"/>
      <c r="C88" s="54"/>
      <c r="D88" s="55"/>
      <c r="E88" s="55"/>
      <c r="F88" s="3"/>
      <c r="G88" s="84" t="str">
        <f t="shared" si="25"/>
        <v/>
      </c>
      <c r="H88" s="76" t="str">
        <f t="shared" si="26"/>
        <v/>
      </c>
      <c r="I88" s="76" t="str">
        <f t="shared" si="27"/>
        <v/>
      </c>
      <c r="J88" s="85" t="str">
        <f t="shared" si="28"/>
        <v/>
      </c>
      <c r="N88" s="75" t="str">
        <f t="shared" si="21"/>
        <v/>
      </c>
      <c r="O88" s="76" t="str">
        <f t="shared" si="22"/>
        <v/>
      </c>
      <c r="P88" s="76" t="str">
        <f t="shared" si="23"/>
        <v/>
      </c>
      <c r="Q88" s="76" t="str">
        <f t="shared" si="24"/>
        <v/>
      </c>
    </row>
    <row r="89" spans="2:17" x14ac:dyDescent="0.25">
      <c r="B89" s="53"/>
      <c r="C89" s="54"/>
      <c r="D89" s="55"/>
      <c r="E89" s="55"/>
      <c r="F89" s="3"/>
      <c r="G89" s="84" t="str">
        <f t="shared" si="25"/>
        <v/>
      </c>
      <c r="H89" s="76" t="str">
        <f t="shared" si="26"/>
        <v/>
      </c>
      <c r="I89" s="76" t="str">
        <f t="shared" si="27"/>
        <v/>
      </c>
      <c r="J89" s="85" t="str">
        <f t="shared" si="28"/>
        <v/>
      </c>
      <c r="N89" s="75" t="str">
        <f t="shared" si="21"/>
        <v/>
      </c>
      <c r="O89" s="76" t="str">
        <f t="shared" si="22"/>
        <v/>
      </c>
      <c r="P89" s="76" t="str">
        <f t="shared" si="23"/>
        <v/>
      </c>
      <c r="Q89" s="76" t="str">
        <f t="shared" si="24"/>
        <v/>
      </c>
    </row>
    <row r="90" spans="2:17" x14ac:dyDescent="0.25">
      <c r="B90" s="53"/>
      <c r="C90" s="54"/>
      <c r="D90" s="55"/>
      <c r="E90" s="55"/>
      <c r="F90" s="3"/>
      <c r="G90" s="84" t="str">
        <f t="shared" si="25"/>
        <v/>
      </c>
      <c r="H90" s="76" t="str">
        <f t="shared" si="26"/>
        <v/>
      </c>
      <c r="I90" s="76" t="str">
        <f t="shared" si="27"/>
        <v/>
      </c>
      <c r="J90" s="85" t="str">
        <f t="shared" si="28"/>
        <v/>
      </c>
      <c r="N90" s="75" t="str">
        <f t="shared" si="21"/>
        <v/>
      </c>
      <c r="O90" s="76" t="str">
        <f t="shared" si="22"/>
        <v/>
      </c>
      <c r="P90" s="76" t="str">
        <f t="shared" si="23"/>
        <v/>
      </c>
      <c r="Q90" s="76" t="str">
        <f t="shared" si="24"/>
        <v/>
      </c>
    </row>
    <row r="91" spans="2:17" x14ac:dyDescent="0.25">
      <c r="B91" s="53"/>
      <c r="C91" s="54"/>
      <c r="D91" s="55"/>
      <c r="E91" s="55"/>
      <c r="F91" s="3"/>
      <c r="G91" s="84" t="str">
        <f t="shared" si="25"/>
        <v/>
      </c>
      <c r="H91" s="76" t="str">
        <f t="shared" si="26"/>
        <v/>
      </c>
      <c r="I91" s="76" t="str">
        <f t="shared" si="27"/>
        <v/>
      </c>
      <c r="J91" s="85" t="str">
        <f t="shared" si="28"/>
        <v/>
      </c>
      <c r="N91" s="75" t="str">
        <f t="shared" si="21"/>
        <v/>
      </c>
      <c r="O91" s="76" t="str">
        <f t="shared" si="22"/>
        <v/>
      </c>
      <c r="P91" s="76" t="str">
        <f t="shared" si="23"/>
        <v/>
      </c>
      <c r="Q91" s="76" t="str">
        <f t="shared" si="24"/>
        <v/>
      </c>
    </row>
    <row r="92" spans="2:17" x14ac:dyDescent="0.25">
      <c r="B92" s="53"/>
      <c r="C92" s="54"/>
      <c r="D92" s="55"/>
      <c r="E92" s="55"/>
      <c r="F92" s="3"/>
      <c r="G92" s="84" t="str">
        <f t="shared" si="25"/>
        <v/>
      </c>
      <c r="H92" s="76" t="str">
        <f t="shared" si="26"/>
        <v/>
      </c>
      <c r="I92" s="76" t="str">
        <f t="shared" si="27"/>
        <v/>
      </c>
      <c r="J92" s="85" t="str">
        <f t="shared" si="28"/>
        <v/>
      </c>
      <c r="N92" s="75" t="str">
        <f t="shared" si="21"/>
        <v/>
      </c>
      <c r="O92" s="76" t="str">
        <f t="shared" si="22"/>
        <v/>
      </c>
      <c r="P92" s="76" t="str">
        <f t="shared" si="23"/>
        <v/>
      </c>
      <c r="Q92" s="76" t="str">
        <f t="shared" si="24"/>
        <v/>
      </c>
    </row>
    <row r="93" spans="2:17" x14ac:dyDescent="0.25">
      <c r="B93" s="53"/>
      <c r="C93" s="54"/>
      <c r="D93" s="55"/>
      <c r="E93" s="55"/>
      <c r="F93" s="3"/>
      <c r="G93" s="84" t="str">
        <f t="shared" si="25"/>
        <v/>
      </c>
      <c r="H93" s="76" t="str">
        <f t="shared" si="26"/>
        <v/>
      </c>
      <c r="I93" s="76" t="str">
        <f t="shared" si="27"/>
        <v/>
      </c>
      <c r="J93" s="85" t="str">
        <f t="shared" si="28"/>
        <v/>
      </c>
      <c r="N93" s="75" t="str">
        <f t="shared" si="21"/>
        <v/>
      </c>
      <c r="O93" s="76" t="str">
        <f t="shared" si="22"/>
        <v/>
      </c>
      <c r="P93" s="76" t="str">
        <f t="shared" si="23"/>
        <v/>
      </c>
      <c r="Q93" s="76" t="str">
        <f t="shared" si="24"/>
        <v/>
      </c>
    </row>
    <row r="94" spans="2:17" x14ac:dyDescent="0.25">
      <c r="B94" s="53"/>
      <c r="C94" s="54"/>
      <c r="D94" s="55"/>
      <c r="E94" s="55"/>
      <c r="F94" s="3"/>
      <c r="G94" s="84" t="str">
        <f t="shared" si="25"/>
        <v/>
      </c>
      <c r="H94" s="76" t="str">
        <f t="shared" si="26"/>
        <v/>
      </c>
      <c r="I94" s="76" t="str">
        <f t="shared" si="27"/>
        <v/>
      </c>
      <c r="J94" s="85" t="str">
        <f t="shared" si="28"/>
        <v/>
      </c>
      <c r="N94" s="75" t="str">
        <f t="shared" si="21"/>
        <v/>
      </c>
      <c r="O94" s="76" t="str">
        <f t="shared" si="22"/>
        <v/>
      </c>
      <c r="P94" s="76" t="str">
        <f t="shared" si="23"/>
        <v/>
      </c>
      <c r="Q94" s="76" t="str">
        <f t="shared" si="24"/>
        <v/>
      </c>
    </row>
    <row r="95" spans="2:17" x14ac:dyDescent="0.25">
      <c r="B95" s="53"/>
      <c r="C95" s="54"/>
      <c r="D95" s="55"/>
      <c r="E95" s="55"/>
      <c r="F95" s="3"/>
      <c r="G95" s="84" t="str">
        <f t="shared" si="25"/>
        <v/>
      </c>
      <c r="H95" s="76" t="str">
        <f t="shared" si="26"/>
        <v/>
      </c>
      <c r="I95" s="76" t="str">
        <f t="shared" si="27"/>
        <v/>
      </c>
      <c r="J95" s="85" t="str">
        <f t="shared" si="28"/>
        <v/>
      </c>
      <c r="N95" s="75" t="str">
        <f t="shared" si="21"/>
        <v/>
      </c>
      <c r="O95" s="76" t="str">
        <f t="shared" si="22"/>
        <v/>
      </c>
      <c r="P95" s="76" t="str">
        <f t="shared" si="23"/>
        <v/>
      </c>
      <c r="Q95" s="76" t="str">
        <f t="shared" si="24"/>
        <v/>
      </c>
    </row>
    <row r="96" spans="2:17" x14ac:dyDescent="0.25">
      <c r="B96" s="53"/>
      <c r="C96" s="54"/>
      <c r="D96" s="55"/>
      <c r="E96" s="55"/>
      <c r="F96" s="3"/>
      <c r="G96" s="84" t="str">
        <f t="shared" si="25"/>
        <v/>
      </c>
      <c r="H96" s="76" t="str">
        <f t="shared" si="26"/>
        <v/>
      </c>
      <c r="I96" s="76" t="str">
        <f t="shared" si="27"/>
        <v/>
      </c>
      <c r="J96" s="85" t="str">
        <f t="shared" si="28"/>
        <v/>
      </c>
      <c r="N96" s="75" t="str">
        <f t="shared" si="21"/>
        <v/>
      </c>
      <c r="O96" s="76" t="str">
        <f t="shared" si="22"/>
        <v/>
      </c>
      <c r="P96" s="76" t="str">
        <f t="shared" si="23"/>
        <v/>
      </c>
      <c r="Q96" s="76" t="str">
        <f t="shared" si="24"/>
        <v/>
      </c>
    </row>
    <row r="97" spans="2:17" x14ac:dyDescent="0.25">
      <c r="B97" s="53"/>
      <c r="C97" s="54"/>
      <c r="D97" s="55"/>
      <c r="E97" s="55"/>
      <c r="F97" s="3"/>
      <c r="G97" s="84" t="str">
        <f t="shared" si="25"/>
        <v/>
      </c>
      <c r="H97" s="76" t="str">
        <f t="shared" si="26"/>
        <v/>
      </c>
      <c r="I97" s="76" t="str">
        <f t="shared" si="27"/>
        <v/>
      </c>
      <c r="J97" s="85" t="str">
        <f t="shared" si="28"/>
        <v/>
      </c>
      <c r="N97" s="75" t="str">
        <f t="shared" si="21"/>
        <v/>
      </c>
      <c r="O97" s="76" t="str">
        <f t="shared" si="22"/>
        <v/>
      </c>
      <c r="P97" s="76" t="str">
        <f t="shared" si="23"/>
        <v/>
      </c>
      <c r="Q97" s="76" t="str">
        <f t="shared" si="24"/>
        <v/>
      </c>
    </row>
    <row r="98" spans="2:17" x14ac:dyDescent="0.25">
      <c r="B98" s="53"/>
      <c r="C98" s="54"/>
      <c r="D98" s="55"/>
      <c r="E98" s="55"/>
      <c r="F98" s="3"/>
      <c r="G98" s="84" t="str">
        <f t="shared" si="25"/>
        <v/>
      </c>
      <c r="H98" s="76" t="str">
        <f t="shared" si="26"/>
        <v/>
      </c>
      <c r="I98" s="76" t="str">
        <f t="shared" si="27"/>
        <v/>
      </c>
      <c r="J98" s="85" t="str">
        <f t="shared" si="28"/>
        <v/>
      </c>
      <c r="N98" s="75" t="str">
        <f t="shared" si="21"/>
        <v/>
      </c>
      <c r="O98" s="76" t="str">
        <f t="shared" si="22"/>
        <v/>
      </c>
      <c r="P98" s="76" t="str">
        <f t="shared" si="23"/>
        <v/>
      </c>
      <c r="Q98" s="76" t="str">
        <f t="shared" si="24"/>
        <v/>
      </c>
    </row>
    <row r="99" spans="2:17" x14ac:dyDescent="0.25">
      <c r="B99" s="53"/>
      <c r="C99" s="54"/>
      <c r="D99" s="55"/>
      <c r="E99" s="55"/>
      <c r="F99" s="3"/>
      <c r="G99" s="84" t="str">
        <f t="shared" si="25"/>
        <v/>
      </c>
      <c r="H99" s="76" t="str">
        <f t="shared" si="26"/>
        <v/>
      </c>
      <c r="I99" s="76" t="str">
        <f t="shared" si="27"/>
        <v/>
      </c>
      <c r="J99" s="85" t="str">
        <f t="shared" si="28"/>
        <v/>
      </c>
      <c r="N99" s="75" t="str">
        <f t="shared" si="21"/>
        <v/>
      </c>
      <c r="O99" s="76" t="str">
        <f t="shared" si="22"/>
        <v/>
      </c>
      <c r="P99" s="76" t="str">
        <f t="shared" si="23"/>
        <v/>
      </c>
      <c r="Q99" s="76" t="str">
        <f t="shared" si="24"/>
        <v/>
      </c>
    </row>
    <row r="100" spans="2:17" x14ac:dyDescent="0.25">
      <c r="B100" s="53"/>
      <c r="C100" s="54"/>
      <c r="D100" s="55"/>
      <c r="E100" s="55"/>
      <c r="F100" s="3"/>
      <c r="G100" s="84" t="str">
        <f t="shared" si="25"/>
        <v/>
      </c>
      <c r="H100" s="76" t="str">
        <f t="shared" si="26"/>
        <v/>
      </c>
      <c r="I100" s="76" t="str">
        <f t="shared" si="27"/>
        <v/>
      </c>
      <c r="J100" s="85" t="str">
        <f t="shared" si="28"/>
        <v/>
      </c>
      <c r="N100" s="75" t="str">
        <f t="shared" si="21"/>
        <v/>
      </c>
      <c r="O100" s="76" t="str">
        <f t="shared" si="22"/>
        <v/>
      </c>
      <c r="P100" s="76" t="str">
        <f t="shared" si="23"/>
        <v/>
      </c>
      <c r="Q100" s="76" t="str">
        <f t="shared" si="24"/>
        <v/>
      </c>
    </row>
    <row r="101" spans="2:17" x14ac:dyDescent="0.25">
      <c r="B101" s="53"/>
      <c r="C101" s="54"/>
      <c r="D101" s="55"/>
      <c r="E101" s="55"/>
      <c r="F101" s="3"/>
      <c r="G101" s="84" t="str">
        <f t="shared" si="25"/>
        <v/>
      </c>
      <c r="H101" s="76" t="str">
        <f t="shared" si="26"/>
        <v/>
      </c>
      <c r="I101" s="76" t="str">
        <f t="shared" si="27"/>
        <v/>
      </c>
      <c r="J101" s="85" t="str">
        <f t="shared" si="28"/>
        <v/>
      </c>
      <c r="N101" s="75" t="str">
        <f t="shared" si="21"/>
        <v/>
      </c>
      <c r="O101" s="76" t="str">
        <f t="shared" si="22"/>
        <v/>
      </c>
      <c r="P101" s="76" t="str">
        <f t="shared" si="23"/>
        <v/>
      </c>
      <c r="Q101" s="76" t="str">
        <f t="shared" si="24"/>
        <v/>
      </c>
    </row>
    <row r="102" spans="2:17" x14ac:dyDescent="0.25">
      <c r="B102" s="53"/>
      <c r="C102" s="54"/>
      <c r="D102" s="55"/>
      <c r="E102" s="55"/>
      <c r="F102" s="3"/>
      <c r="G102" s="84" t="str">
        <f t="shared" si="25"/>
        <v/>
      </c>
      <c r="H102" s="76" t="str">
        <f t="shared" si="26"/>
        <v/>
      </c>
      <c r="I102" s="76" t="str">
        <f t="shared" si="27"/>
        <v/>
      </c>
      <c r="J102" s="85" t="str">
        <f t="shared" si="28"/>
        <v/>
      </c>
      <c r="N102" s="75" t="str">
        <f t="shared" si="21"/>
        <v/>
      </c>
      <c r="O102" s="76" t="str">
        <f t="shared" si="22"/>
        <v/>
      </c>
      <c r="P102" s="76" t="str">
        <f t="shared" si="23"/>
        <v/>
      </c>
      <c r="Q102" s="76" t="str">
        <f t="shared" si="24"/>
        <v/>
      </c>
    </row>
    <row r="103" spans="2:17" x14ac:dyDescent="0.25">
      <c r="B103" s="53"/>
      <c r="C103" s="54"/>
      <c r="D103" s="55"/>
      <c r="E103" s="55"/>
      <c r="F103" s="3"/>
      <c r="G103" s="84" t="str">
        <f t="shared" si="25"/>
        <v/>
      </c>
      <c r="H103" s="76" t="str">
        <f t="shared" si="26"/>
        <v/>
      </c>
      <c r="I103" s="76" t="str">
        <f t="shared" si="27"/>
        <v/>
      </c>
      <c r="J103" s="85" t="str">
        <f t="shared" si="28"/>
        <v/>
      </c>
      <c r="N103" s="75" t="str">
        <f t="shared" si="21"/>
        <v/>
      </c>
      <c r="O103" s="76" t="str">
        <f t="shared" si="22"/>
        <v/>
      </c>
      <c r="P103" s="76" t="str">
        <f t="shared" si="23"/>
        <v/>
      </c>
      <c r="Q103" s="76" t="str">
        <f t="shared" si="24"/>
        <v/>
      </c>
    </row>
    <row r="104" spans="2:17" x14ac:dyDescent="0.25">
      <c r="B104" s="53"/>
      <c r="C104" s="54"/>
      <c r="D104" s="55"/>
      <c r="E104" s="55"/>
      <c r="F104" s="3"/>
      <c r="G104" s="84" t="str">
        <f t="shared" si="25"/>
        <v/>
      </c>
      <c r="H104" s="76" t="str">
        <f t="shared" si="26"/>
        <v/>
      </c>
      <c r="I104" s="76" t="str">
        <f t="shared" si="27"/>
        <v/>
      </c>
      <c r="J104" s="85" t="str">
        <f t="shared" si="28"/>
        <v/>
      </c>
      <c r="N104" s="75" t="str">
        <f t="shared" si="21"/>
        <v/>
      </c>
      <c r="O104" s="76" t="str">
        <f t="shared" si="22"/>
        <v/>
      </c>
      <c r="P104" s="76" t="str">
        <f t="shared" si="23"/>
        <v/>
      </c>
      <c r="Q104" s="76" t="str">
        <f t="shared" si="24"/>
        <v/>
      </c>
    </row>
    <row r="105" spans="2:17" x14ac:dyDescent="0.25">
      <c r="B105" s="53"/>
      <c r="C105" s="54"/>
      <c r="D105" s="55"/>
      <c r="E105" s="55"/>
      <c r="F105" s="3"/>
      <c r="G105" s="84" t="str">
        <f t="shared" si="25"/>
        <v/>
      </c>
      <c r="H105" s="76" t="str">
        <f t="shared" si="26"/>
        <v/>
      </c>
      <c r="I105" s="76" t="str">
        <f t="shared" si="27"/>
        <v/>
      </c>
      <c r="J105" s="85" t="str">
        <f t="shared" si="28"/>
        <v/>
      </c>
      <c r="N105" s="75" t="str">
        <f t="shared" si="21"/>
        <v/>
      </c>
      <c r="O105" s="76" t="str">
        <f t="shared" si="22"/>
        <v/>
      </c>
      <c r="P105" s="76" t="str">
        <f t="shared" si="23"/>
        <v/>
      </c>
      <c r="Q105" s="76" t="str">
        <f t="shared" si="24"/>
        <v/>
      </c>
    </row>
    <row r="106" spans="2:17" x14ac:dyDescent="0.25">
      <c r="B106" s="53"/>
      <c r="C106" s="54"/>
      <c r="D106" s="55"/>
      <c r="E106" s="55"/>
      <c r="F106" s="3"/>
      <c r="G106" s="84" t="str">
        <f t="shared" si="25"/>
        <v/>
      </c>
      <c r="H106" s="76" t="str">
        <f t="shared" si="26"/>
        <v/>
      </c>
      <c r="I106" s="76" t="str">
        <f t="shared" si="27"/>
        <v/>
      </c>
      <c r="J106" s="85" t="str">
        <f t="shared" si="28"/>
        <v/>
      </c>
      <c r="N106" s="75" t="str">
        <f t="shared" si="21"/>
        <v/>
      </c>
      <c r="O106" s="76" t="str">
        <f t="shared" si="22"/>
        <v/>
      </c>
      <c r="P106" s="76" t="str">
        <f t="shared" si="23"/>
        <v/>
      </c>
      <c r="Q106" s="76" t="str">
        <f t="shared" si="24"/>
        <v/>
      </c>
    </row>
    <row r="107" spans="2:17" x14ac:dyDescent="0.25">
      <c r="B107" s="53"/>
      <c r="C107" s="54"/>
      <c r="D107" s="55"/>
      <c r="E107" s="55"/>
      <c r="F107" s="3"/>
      <c r="G107" s="84" t="str">
        <f t="shared" si="25"/>
        <v/>
      </c>
      <c r="H107" s="76" t="str">
        <f t="shared" si="26"/>
        <v/>
      </c>
      <c r="I107" s="76" t="str">
        <f t="shared" si="27"/>
        <v/>
      </c>
      <c r="J107" s="85" t="str">
        <f t="shared" si="28"/>
        <v/>
      </c>
      <c r="N107" s="75" t="str">
        <f t="shared" si="21"/>
        <v/>
      </c>
      <c r="O107" s="76" t="str">
        <f t="shared" si="22"/>
        <v/>
      </c>
      <c r="P107" s="76" t="str">
        <f t="shared" si="23"/>
        <v/>
      </c>
      <c r="Q107" s="76" t="str">
        <f t="shared" si="24"/>
        <v/>
      </c>
    </row>
    <row r="108" spans="2:17" ht="13.2" thickBot="1" x14ac:dyDescent="0.3">
      <c r="B108" s="49"/>
      <c r="C108" s="50"/>
      <c r="D108" s="51"/>
      <c r="E108" s="51"/>
      <c r="F108" s="3"/>
      <c r="G108" s="90" t="str">
        <f t="shared" si="25"/>
        <v/>
      </c>
      <c r="H108" s="91" t="str">
        <f t="shared" si="26"/>
        <v/>
      </c>
      <c r="I108" s="91" t="str">
        <f t="shared" si="27"/>
        <v/>
      </c>
      <c r="J108" s="92" t="str">
        <f t="shared" si="28"/>
        <v/>
      </c>
      <c r="N108" s="77" t="str">
        <f t="shared" si="21"/>
        <v/>
      </c>
      <c r="O108" s="78" t="str">
        <f t="shared" si="22"/>
        <v/>
      </c>
      <c r="P108" s="78" t="str">
        <f t="shared" si="23"/>
        <v/>
      </c>
      <c r="Q108" s="78" t="str">
        <f t="shared" si="24"/>
        <v/>
      </c>
    </row>
  </sheetData>
  <sheetProtection algorithmName="SHA-512" hashValue="YV4nzSSPJWrTS7Z+CfLWcIoVirVre3doolOCNl38qFgDL27usZAmupUY+gzWvVUdjXkhZbGtsDrzwgV0yfJVrw==" saltValue="o/vpx9SAz3zGmcfXokPy4w==" spinCount="100000" sheet="1" selectLockedCells="1"/>
  <mergeCells count="6">
    <mergeCell ref="B2:J2"/>
    <mergeCell ref="B14:E14"/>
    <mergeCell ref="G14:J14"/>
    <mergeCell ref="G19:J19"/>
    <mergeCell ref="K14:M14"/>
    <mergeCell ref="B19:E19"/>
  </mergeCells>
  <printOptions gridLinesSet="0"/>
  <pageMargins left="0.74803149606299213" right="0.74803149606299213" top="0.98425196850393704" bottom="0.98425196850393704" header="0.51181102362204722" footer="0.51181102362204722"/>
  <pageSetup paperSize="9" scale="66" orientation="portrait" horizontalDpi="300" verticalDpi="300" r:id="rId1"/>
  <headerFooter alignWithMargins="0">
    <oddHeader>&amp;F</oddHeader>
    <oddFooter>Page &amp;P</oddFooter>
  </headerFooter>
  <rowBreaks count="1" manualBreakCount="1">
    <brk id="6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54</vt:i4>
      </vt:variant>
    </vt:vector>
  </HeadingPairs>
  <TitlesOfParts>
    <vt:vector size="56" baseType="lpstr">
      <vt:lpstr>Orig-Trans</vt:lpstr>
      <vt:lpstr>Trans-Orig</vt:lpstr>
      <vt:lpstr>'Trans-Orig'!Alpha</vt:lpstr>
      <vt:lpstr>Alpha</vt:lpstr>
      <vt:lpstr>'Trans-Orig'!Beta</vt:lpstr>
      <vt:lpstr>Beta</vt:lpstr>
      <vt:lpstr>'Trans-Orig'!Diff_Bearing</vt:lpstr>
      <vt:lpstr>Diff_Bearing</vt:lpstr>
      <vt:lpstr>'Trans-Orig'!East_0</vt:lpstr>
      <vt:lpstr>East_0</vt:lpstr>
      <vt:lpstr>'Trans-Orig'!Ht_Diff</vt:lpstr>
      <vt:lpstr>Ht_Diff</vt:lpstr>
      <vt:lpstr>'Trans-Orig'!New_Base</vt:lpstr>
      <vt:lpstr>New_Base</vt:lpstr>
      <vt:lpstr>'Trans-Orig'!New_Bearing</vt:lpstr>
      <vt:lpstr>New_Bearing</vt:lpstr>
      <vt:lpstr>New_P1</vt:lpstr>
      <vt:lpstr>New_P2</vt:lpstr>
      <vt:lpstr>'Trans-Orig'!New_X1</vt:lpstr>
      <vt:lpstr>New_X1</vt:lpstr>
      <vt:lpstr>'Trans-Orig'!New_X2</vt:lpstr>
      <vt:lpstr>New_X2</vt:lpstr>
      <vt:lpstr>'Trans-Orig'!New_Y1</vt:lpstr>
      <vt:lpstr>New_Y1</vt:lpstr>
      <vt:lpstr>'Trans-Orig'!New_Y2</vt:lpstr>
      <vt:lpstr>New_Y2</vt:lpstr>
      <vt:lpstr>'Trans-Orig'!NewHt1</vt:lpstr>
      <vt:lpstr>NewHt1</vt:lpstr>
      <vt:lpstr>'Trans-Orig'!NewHt2</vt:lpstr>
      <vt:lpstr>NewHt2</vt:lpstr>
      <vt:lpstr>'Trans-Orig'!North_0</vt:lpstr>
      <vt:lpstr>North_0</vt:lpstr>
      <vt:lpstr>'Trans-Orig'!Old_Base</vt:lpstr>
      <vt:lpstr>Old_Base</vt:lpstr>
      <vt:lpstr>'Trans-Orig'!Old_Bearing</vt:lpstr>
      <vt:lpstr>Old_Bearing</vt:lpstr>
      <vt:lpstr>Old_P1</vt:lpstr>
      <vt:lpstr>Old_P2</vt:lpstr>
      <vt:lpstr>'Trans-Orig'!Old_X1</vt:lpstr>
      <vt:lpstr>Old_X1</vt:lpstr>
      <vt:lpstr>'Trans-Orig'!Old_X2</vt:lpstr>
      <vt:lpstr>Old_X2</vt:lpstr>
      <vt:lpstr>'Trans-Orig'!Old_Y1</vt:lpstr>
      <vt:lpstr>Old_Y1</vt:lpstr>
      <vt:lpstr>'Trans-Orig'!Old_Y2</vt:lpstr>
      <vt:lpstr>Old_Y2</vt:lpstr>
      <vt:lpstr>'Trans-Orig'!OldHt1</vt:lpstr>
      <vt:lpstr>OldHt1</vt:lpstr>
      <vt:lpstr>'Trans-Orig'!OldHt2</vt:lpstr>
      <vt:lpstr>OldHt2</vt:lpstr>
      <vt:lpstr>'Orig-Trans'!Print_Area</vt:lpstr>
      <vt:lpstr>'Trans-Orig'!Print_Area</vt:lpstr>
      <vt:lpstr>'Orig-Trans'!Print_Titles</vt:lpstr>
      <vt:lpstr>'Trans-Orig'!Print_Titles</vt:lpstr>
      <vt:lpstr>'Trans-Orig'!Scale_Factor</vt:lpstr>
      <vt:lpstr>Scale_Factor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Home PC</cp:lastModifiedBy>
  <cp:lastPrinted>2022-02-20T18:34:34Z</cp:lastPrinted>
  <dcterms:created xsi:type="dcterms:W3CDTF">2003-08-30T17:59:25Z</dcterms:created>
  <dcterms:modified xsi:type="dcterms:W3CDTF">2022-02-20T18:35:23Z</dcterms:modified>
</cp:coreProperties>
</file>