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ome PC\Documents\"/>
    </mc:Choice>
  </mc:AlternateContent>
  <xr:revisionPtr revIDLastSave="0" documentId="13_ncr:1_{923A0977-D2E4-4D93-87F6-F42BDFD20202}" xr6:coauthVersionLast="47" xr6:coauthVersionMax="47" xr10:uidLastSave="{00000000-0000-0000-0000-000000000000}"/>
  <bookViews>
    <workbookView xWindow="-108" yWindow="-108" windowWidth="23256" windowHeight="12576" xr2:uid="{8E160808-143E-4847-938B-686B28771199}"/>
  </bookViews>
  <sheets>
    <sheet name="(c) Mark Adams 2023" sheetId="1" r:id="rId1"/>
  </sheets>
  <definedNames>
    <definedName name="d">'(c) Mark Adams 2023'!#REF!</definedName>
    <definedName name="Earth_Rad">'(c) Mark Adams 2023'!$AA$17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" i="1" l="1"/>
  <c r="B30" i="1"/>
  <c r="AA4" i="1"/>
  <c r="AB4" i="1" s="1"/>
  <c r="AC4" i="1"/>
  <c r="AD4" i="1" s="1"/>
  <c r="AE4" i="1"/>
  <c r="AF4" i="1" s="1"/>
  <c r="AG4" i="1"/>
  <c r="AH4" i="1" s="1"/>
  <c r="AI4" i="1" l="1"/>
  <c r="AA17" i="1" l="1"/>
  <c r="AB17" i="1" s="1"/>
  <c r="M14" i="1" s="1"/>
  <c r="AA10" i="1"/>
  <c r="B16" i="1" s="1"/>
  <c r="AD12" i="1" l="1"/>
  <c r="E17" i="1" s="1"/>
  <c r="AA19" i="1"/>
  <c r="F16" i="1" s="1"/>
  <c r="AA11" i="1"/>
  <c r="B17" i="1" s="1"/>
  <c r="E21" i="1" l="1"/>
  <c r="AA12" i="1"/>
  <c r="B21" i="1" s="1"/>
  <c r="AA20" i="1"/>
  <c r="F17" i="1" s="1"/>
  <c r="AD21" i="1"/>
  <c r="I17" i="1" l="1"/>
  <c r="I21" i="1"/>
  <c r="AA21" i="1"/>
  <c r="F21" i="1" s="1"/>
  <c r="AB12" i="1"/>
  <c r="C21" i="1" s="1"/>
  <c r="AB21" i="1" l="1"/>
  <c r="G21" i="1" s="1"/>
  <c r="AC12" i="1"/>
  <c r="D21" i="1" s="1"/>
  <c r="AA14" i="1" l="1"/>
  <c r="B24" i="1" s="1"/>
  <c r="AC21" i="1"/>
  <c r="AA23" i="1" s="1"/>
  <c r="H21" i="1" l="1"/>
  <c r="F24" i="1"/>
</calcChain>
</file>

<file path=xl/sharedStrings.xml><?xml version="1.0" encoding="utf-8"?>
<sst xmlns="http://schemas.openxmlformats.org/spreadsheetml/2006/main" count="77" uniqueCount="48">
  <si>
    <t>lat2: =ASIN(SIN(lat1)*COS(d/R) + COS(lat1)*SIN(d/R)*COS(brng))</t>
  </si>
  <si>
    <t>lon2: =lon1 + ATAN2(COS(d/R)-SIN(lat1)*SIN(lat2), SIN(brng)*SIN(d/R)*COS(lat1))</t>
  </si>
  <si>
    <t>Latitude</t>
  </si>
  <si>
    <t>Longitude</t>
  </si>
  <si>
    <t>Degrees</t>
  </si>
  <si>
    <t>Min</t>
  </si>
  <si>
    <t>Sec</t>
  </si>
  <si>
    <t>N/S</t>
  </si>
  <si>
    <t>E/W</t>
  </si>
  <si>
    <t>N</t>
  </si>
  <si>
    <t>W</t>
  </si>
  <si>
    <t>Distance</t>
  </si>
  <si>
    <t>m/f/M/K</t>
  </si>
  <si>
    <t>metres</t>
  </si>
  <si>
    <t>feet</t>
  </si>
  <si>
    <t>Units</t>
  </si>
  <si>
    <t>f</t>
  </si>
  <si>
    <t>Miles</t>
  </si>
  <si>
    <t>Kilometres</t>
  </si>
  <si>
    <t>Dist(m)</t>
  </si>
  <si>
    <t>Measurment</t>
  </si>
  <si>
    <t>Lat(DecDeg)</t>
  </si>
  <si>
    <t>Long(DecDeg)</t>
  </si>
  <si>
    <t>Brg(DecDeg)</t>
  </si>
  <si>
    <t>CHK</t>
  </si>
  <si>
    <t>CHKSUM</t>
  </si>
  <si>
    <t>Initial Bearing</t>
  </si>
  <si>
    <t>Earth Radius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</si>
  <si>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</si>
  <si>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Enter POSITIVE values only</t>
  </si>
  <si>
    <t>Latitude and Longitude Bearing/Distance Calculator</t>
  </si>
  <si>
    <t>Global</t>
  </si>
  <si>
    <t>www.engineeringsurveyor.com</t>
  </si>
  <si>
    <t>© Mark Adams 2023</t>
  </si>
  <si>
    <t>Notes:</t>
  </si>
  <si>
    <t>Do not edit these cells.  Copy only</t>
  </si>
  <si>
    <t>1.  Enter the Latitude/Longitude of the starting position in either Decimal degrees or Deg/Min/Sec</t>
  </si>
  <si>
    <t>v1.0 beta</t>
  </si>
  <si>
    <t>https://www.excelforum.com/excel-general/844100-how-to-find-the-coordinates-at-a-given-distance-and-bearing.html#post3343247</t>
  </si>
  <si>
    <t>https://www.gpsvisualizer.com/calculators#form:coordinates</t>
  </si>
  <si>
    <t>2.  Enter the correct Hemisphere of the Starting position (North/South &amp; East/West)</t>
  </si>
  <si>
    <t>4.  Enter the measured Distance and the initial of the Units of measurement</t>
  </si>
  <si>
    <t>5.  Results are based upon an approximation of the radius of the Earth and should be verified by other means</t>
  </si>
  <si>
    <t xml:space="preserve">Earth Radius:  </t>
  </si>
  <si>
    <t>Km</t>
  </si>
  <si>
    <t xml:space="preserve">Example: </t>
  </si>
  <si>
    <t xml:space="preserve">See also: </t>
  </si>
  <si>
    <t>6.  This spreadsheet uses the following formulae with an additional "Linear" Earth_Radius/Latitude correction applied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</si>
</sst>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00"/>
    <numFmt numFmtId="166" formatCode="#,##0.0"/>
  </numFmts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333333"/>
      <name val="Verdana"/>
      <family val="2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dotted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otted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dotted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78">
    <xf numFmtId="0" fontId="0" fillId="0" borderId="0" xfId="0"/>
    <xf numFmtId="0" fontId="0" fillId="2" borderId="0" xfId="0" applyFill="1" applyAlignment="1">
      <alignment horizontal="center" vertical="center"/>
    </xf>
    <xf numFmtId="0" fontId="0" fillId="2" borderId="0" xfId="0" applyNumberForma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5" fillId="2" borderId="0" xfId="1" applyFill="1" applyAlignment="1">
      <alignment horizontal="left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right" vertical="center"/>
    </xf>
    <xf numFmtId="0" fontId="0" fillId="0" borderId="6" xfId="0" applyFill="1" applyBorder="1" applyAlignment="1" applyProtection="1">
      <alignment horizontal="center" vertical="center"/>
      <protection locked="0"/>
    </xf>
    <xf numFmtId="0" fontId="0" fillId="0" borderId="7" xfId="0" applyFill="1" applyBorder="1" applyAlignment="1" applyProtection="1">
      <alignment horizontal="center" vertical="center"/>
      <protection locked="0"/>
    </xf>
    <xf numFmtId="0" fontId="0" fillId="0" borderId="16" xfId="0" applyFill="1" applyBorder="1" applyAlignment="1" applyProtection="1">
      <alignment horizontal="center" vertical="center"/>
      <protection locked="0"/>
    </xf>
    <xf numFmtId="0" fontId="0" fillId="0" borderId="18" xfId="0" applyFill="1" applyBorder="1" applyAlignment="1" applyProtection="1">
      <alignment horizontal="center" vertical="center"/>
      <protection locked="0"/>
    </xf>
    <xf numFmtId="0" fontId="0" fillId="0" borderId="8" xfId="0" applyFill="1" applyBorder="1" applyAlignment="1" applyProtection="1">
      <alignment horizontal="center" vertical="center"/>
      <protection locked="0"/>
    </xf>
    <xf numFmtId="0" fontId="0" fillId="0" borderId="10" xfId="0" applyFill="1" applyBorder="1" applyAlignment="1" applyProtection="1">
      <alignment horizontal="center" vertical="center"/>
      <protection locked="0"/>
    </xf>
    <xf numFmtId="0" fontId="0" fillId="0" borderId="9" xfId="0" applyFill="1" applyBorder="1" applyAlignment="1" applyProtection="1">
      <alignment horizontal="center" vertical="center"/>
      <protection locked="0"/>
    </xf>
    <xf numFmtId="0" fontId="2" fillId="2" borderId="0" xfId="0" applyFont="1" applyFill="1" applyAlignment="1">
      <alignment horizontal="right" vertical="center"/>
    </xf>
    <xf numFmtId="0" fontId="1" fillId="2" borderId="0" xfId="0" applyFont="1" applyFill="1" applyBorder="1" applyAlignment="1">
      <alignment horizontal="left" vertical="center"/>
    </xf>
    <xf numFmtId="0" fontId="0" fillId="2" borderId="0" xfId="0" applyFill="1" applyAlignment="1" applyProtection="1">
      <alignment vertical="center"/>
      <protection locked="0"/>
    </xf>
    <xf numFmtId="0" fontId="1" fillId="3" borderId="16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right" vertical="center"/>
    </xf>
    <xf numFmtId="0" fontId="0" fillId="4" borderId="18" xfId="0" applyFill="1" applyBorder="1" applyAlignment="1" applyProtection="1">
      <alignment horizontal="center" vertical="center"/>
      <protection locked="0"/>
    </xf>
    <xf numFmtId="0" fontId="0" fillId="4" borderId="6" xfId="0" applyFill="1" applyBorder="1" applyAlignment="1" applyProtection="1">
      <alignment horizontal="center" vertical="center"/>
      <protection locked="0"/>
    </xf>
    <xf numFmtId="0" fontId="0" fillId="4" borderId="7" xfId="0" applyFill="1" applyBorder="1" applyAlignment="1" applyProtection="1">
      <alignment horizontal="center" vertical="center"/>
      <protection locked="0"/>
    </xf>
    <xf numFmtId="0" fontId="0" fillId="4" borderId="16" xfId="0" applyFill="1" applyBorder="1" applyAlignment="1" applyProtection="1">
      <alignment horizontal="center" vertical="center"/>
      <protection locked="0"/>
    </xf>
    <xf numFmtId="0" fontId="3" fillId="5" borderId="0" xfId="0" applyFont="1" applyFill="1" applyAlignment="1">
      <alignment horizontal="left" vertical="center"/>
    </xf>
    <xf numFmtId="0" fontId="0" fillId="5" borderId="0" xfId="0" applyFill="1" applyAlignment="1">
      <alignment horizontal="center" vertical="center"/>
    </xf>
    <xf numFmtId="0" fontId="1" fillId="5" borderId="0" xfId="0" applyNumberFormat="1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/>
    </xf>
    <xf numFmtId="0" fontId="0" fillId="5" borderId="0" xfId="0" applyNumberFormat="1" applyFill="1" applyBorder="1" applyAlignment="1" applyProtection="1">
      <alignment horizontal="center" vertical="center"/>
      <protection locked="0"/>
    </xf>
    <xf numFmtId="0" fontId="0" fillId="5" borderId="0" xfId="0" applyFont="1" applyFill="1" applyBorder="1" applyAlignment="1" applyProtection="1">
      <alignment horizontal="center" vertical="center"/>
      <protection locked="0"/>
    </xf>
    <xf numFmtId="0" fontId="0" fillId="5" borderId="0" xfId="0" applyFill="1" applyBorder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0" xfId="0" applyNumberFormat="1" applyFill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165" fontId="0" fillId="5" borderId="1" xfId="0" applyNumberFormat="1" applyFill="1" applyBorder="1" applyAlignment="1">
      <alignment horizontal="center" vertical="center"/>
    </xf>
    <xf numFmtId="1" fontId="0" fillId="5" borderId="4" xfId="0" applyNumberFormat="1" applyFill="1" applyBorder="1" applyAlignment="1">
      <alignment horizontal="center" vertical="center"/>
    </xf>
    <xf numFmtId="164" fontId="0" fillId="5" borderId="1" xfId="0" applyNumberFormat="1" applyFill="1" applyBorder="1" applyAlignment="1">
      <alignment horizontal="center" vertical="center"/>
    </xf>
    <xf numFmtId="165" fontId="0" fillId="5" borderId="0" xfId="0" applyNumberFormat="1" applyFill="1" applyAlignment="1">
      <alignment horizontal="center" vertical="center"/>
    </xf>
    <xf numFmtId="1" fontId="0" fillId="5" borderId="0" xfId="0" applyNumberFormat="1" applyFill="1" applyAlignment="1">
      <alignment horizontal="center" vertical="center"/>
    </xf>
    <xf numFmtId="164" fontId="0" fillId="5" borderId="0" xfId="0" applyNumberFormat="1" applyFill="1" applyAlignment="1">
      <alignment horizontal="center" vertical="center"/>
    </xf>
    <xf numFmtId="0" fontId="0" fillId="5" borderId="1" xfId="0" applyNumberFormat="1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1" fontId="0" fillId="5" borderId="1" xfId="0" applyNumberFormat="1" applyFill="1" applyBorder="1" applyAlignment="1">
      <alignment horizontal="center" vertical="center"/>
    </xf>
    <xf numFmtId="0" fontId="0" fillId="5" borderId="0" xfId="0" applyFill="1" applyAlignment="1">
      <alignment horizontal="left" vertical="center"/>
    </xf>
    <xf numFmtId="166" fontId="0" fillId="4" borderId="5" xfId="0" applyNumberFormat="1" applyFill="1" applyBorder="1" applyAlignment="1" applyProtection="1">
      <alignment horizontal="center" vertical="center"/>
      <protection locked="0"/>
    </xf>
    <xf numFmtId="0" fontId="0" fillId="2" borderId="0" xfId="0" applyFill="1" applyAlignment="1" applyProtection="1">
      <alignment horizontal="center" vertical="center"/>
    </xf>
    <xf numFmtId="0" fontId="0" fillId="5" borderId="0" xfId="0" applyFill="1" applyAlignment="1" applyProtection="1">
      <alignment horizontal="center" vertical="center"/>
    </xf>
    <xf numFmtId="0" fontId="0" fillId="2" borderId="0" xfId="0" applyFill="1" applyAlignment="1" applyProtection="1">
      <alignment horizontal="left" vertical="center"/>
    </xf>
    <xf numFmtId="0" fontId="0" fillId="5" borderId="0" xfId="0" applyFill="1" applyAlignment="1" applyProtection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0" fillId="4" borderId="13" xfId="0" applyFill="1" applyBorder="1" applyAlignment="1" applyProtection="1">
      <alignment horizontal="center" vertical="center"/>
      <protection locked="0"/>
    </xf>
    <xf numFmtId="0" fontId="0" fillId="4" borderId="14" xfId="0" applyFill="1" applyBorder="1" applyAlignment="1" applyProtection="1">
      <alignment horizontal="center" vertical="center"/>
      <protection locked="0"/>
    </xf>
    <xf numFmtId="0" fontId="5" fillId="2" borderId="0" xfId="1" applyFill="1" applyAlignment="1" applyProtection="1">
      <alignment horizontal="left" vertical="center"/>
      <protection locked="0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0" fillId="0" borderId="0" xfId="0" applyAlignment="1" applyProtection="1">
      <alignment vertical="center"/>
      <protection locked="0"/>
    </xf>
    <xf numFmtId="0" fontId="0" fillId="2" borderId="17" xfId="0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4" borderId="15" xfId="0" applyFill="1" applyBorder="1" applyAlignment="1" applyProtection="1">
      <alignment horizontal="center" vertical="center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gpsvisualizer.com/calculators" TargetMode="External"/><Relationship Id="rId2" Type="http://schemas.openxmlformats.org/officeDocument/2006/relationships/hyperlink" Target="https://www.excelforum.com/excel-general/844100-how-to-find-the-coordinates-at-a-given-distance-and-bearing.html" TargetMode="External"/><Relationship Id="rId1" Type="http://schemas.openxmlformats.org/officeDocument/2006/relationships/hyperlink" Target="http://www.engineeringsurveyor.com/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DB0FB2-F329-4585-A39A-40F11079BB49}">
  <dimension ref="A1:AI116"/>
  <sheetViews>
    <sheetView showGridLines="0" tabSelected="1" workbookViewId="0">
      <selection activeCell="B11" sqref="B11"/>
    </sheetView>
  </sheetViews>
  <sheetFormatPr defaultRowHeight="14.4" x14ac:dyDescent="0.3"/>
  <cols>
    <col min="1" max="1" width="10.44140625" style="1" customWidth="1"/>
    <col min="2" max="2" width="12.77734375" style="1" customWidth="1"/>
    <col min="3" max="3" width="5.77734375" style="1" customWidth="1"/>
    <col min="4" max="4" width="6.6640625" style="1" customWidth="1"/>
    <col min="5" max="5" width="6.77734375" style="1" customWidth="1"/>
    <col min="6" max="6" width="12.77734375" style="1" customWidth="1"/>
    <col min="7" max="7" width="5.77734375" style="1" customWidth="1"/>
    <col min="8" max="8" width="6.6640625" style="1" customWidth="1"/>
    <col min="9" max="9" width="6.77734375" style="1" customWidth="1"/>
    <col min="10" max="10" width="12.77734375" style="1" customWidth="1"/>
    <col min="11" max="12" width="5.77734375" style="1" customWidth="1"/>
    <col min="13" max="13" width="12" style="1" customWidth="1"/>
    <col min="14" max="14" width="9.5546875" style="1" bestFit="1" customWidth="1"/>
    <col min="15" max="15" width="6.109375" style="1" customWidth="1"/>
    <col min="16" max="25" width="9" style="1" customWidth="1"/>
    <col min="26" max="26" width="8.88671875" style="1" customWidth="1"/>
    <col min="27" max="27" width="12" style="36" hidden="1" customWidth="1"/>
    <col min="28" max="28" width="8.88671875" style="36" hidden="1" customWidth="1"/>
    <col min="29" max="29" width="12.21875" style="36" hidden="1" customWidth="1"/>
    <col min="30" max="30" width="8.88671875" style="36" hidden="1" customWidth="1"/>
    <col min="31" max="31" width="11" style="36" hidden="1" customWidth="1"/>
    <col min="32" max="32" width="8.88671875" style="36" hidden="1" customWidth="1"/>
    <col min="33" max="33" width="12.6640625" style="36" hidden="1" customWidth="1"/>
    <col min="34" max="35" width="8.88671875" style="36" hidden="1" customWidth="1"/>
    <col min="36" max="36" width="8.88671875" style="1" customWidth="1"/>
    <col min="37" max="16384" width="8.88671875" style="1"/>
  </cols>
  <sheetData>
    <row r="1" spans="1:35" x14ac:dyDescent="0.3">
      <c r="G1" s="3"/>
      <c r="H1" s="3"/>
      <c r="AA1" s="35" t="s">
        <v>0</v>
      </c>
    </row>
    <row r="2" spans="1:35" ht="21" x14ac:dyDescent="0.3">
      <c r="B2" s="9" t="s">
        <v>30</v>
      </c>
      <c r="K2" s="1" t="s">
        <v>37</v>
      </c>
      <c r="AA2" s="35" t="s">
        <v>1</v>
      </c>
    </row>
    <row r="3" spans="1:35" x14ac:dyDescent="0.3">
      <c r="H3" s="3"/>
      <c r="N3" s="1" t="s">
        <v>13</v>
      </c>
      <c r="AA3" s="37" t="s">
        <v>21</v>
      </c>
      <c r="AB3" s="37" t="s">
        <v>24</v>
      </c>
      <c r="AC3" s="38" t="s">
        <v>22</v>
      </c>
      <c r="AD3" s="38" t="s">
        <v>24</v>
      </c>
      <c r="AE3" s="38" t="s">
        <v>23</v>
      </c>
      <c r="AF3" s="38" t="s">
        <v>24</v>
      </c>
      <c r="AG3" s="38" t="s">
        <v>19</v>
      </c>
      <c r="AH3" s="38" t="s">
        <v>24</v>
      </c>
      <c r="AI3" s="38" t="s">
        <v>25</v>
      </c>
    </row>
    <row r="4" spans="1:35" x14ac:dyDescent="0.3">
      <c r="B4" s="10" t="s">
        <v>33</v>
      </c>
      <c r="N4" s="1" t="s">
        <v>14</v>
      </c>
      <c r="AA4" s="39" t="str">
        <f>IF(EXACT(E11,"N"),(ABS(B11)+ABS(C11)/60+ABS(D11)/3600),IF(EXACT(E11,"S"),-(ABS(B11)+ABS(C11)/60+ABS(D11)/3600),""))</f>
        <v/>
      </c>
      <c r="AB4" s="39">
        <f>IF(AA4&lt;&gt;"",1,0)</f>
        <v>0</v>
      </c>
      <c r="AC4" s="39" t="str">
        <f>IF(I11="E",(ABS(F11)+ABS(G11)/60+ABS(H11)/3600),IF(I11="W",-(ABS(F11)+ABS(G11)/60+ABS(H11)/3600),""))</f>
        <v/>
      </c>
      <c r="AD4" s="39">
        <f>IF(AC4&lt;&gt;"",1,0)</f>
        <v>0</v>
      </c>
      <c r="AE4" s="40" t="str">
        <f>IF(J11&lt;&gt;"",(J11+K11/60+L11/3600),"")</f>
        <v/>
      </c>
      <c r="AF4" s="40">
        <f>IF(AE4&lt;&gt;"",1,0)</f>
        <v>0</v>
      </c>
      <c r="AG4" s="41" t="str">
        <f>IF(M11&lt;&gt;0,IF(EXACT(LEFT(N11,1),"f"),M11/3.048,IF(EXACT(LEFT(N11,1),"M"),M11*1609.344,IF(EXACT(LEFT(N11,1),"m"),M11,IF(EXACT(LEFT(N11,1),"K"),M11*1000,"")))),"")</f>
        <v/>
      </c>
      <c r="AH4" s="41">
        <f>IF(AG4&lt;&gt;"",1,0)</f>
        <v>0</v>
      </c>
      <c r="AI4" s="41">
        <f>AB4+AD4+AF4+AH4</f>
        <v>0</v>
      </c>
    </row>
    <row r="5" spans="1:35" x14ac:dyDescent="0.3">
      <c r="B5" s="66" t="s">
        <v>32</v>
      </c>
      <c r="C5" s="72"/>
      <c r="D5" s="72"/>
      <c r="E5" s="72"/>
      <c r="N5" s="1" t="s">
        <v>17</v>
      </c>
    </row>
    <row r="6" spans="1:35" x14ac:dyDescent="0.3">
      <c r="N6" s="1" t="s">
        <v>18</v>
      </c>
    </row>
    <row r="7" spans="1:35" x14ac:dyDescent="0.3">
      <c r="B7" s="4"/>
      <c r="C7" s="4"/>
      <c r="D7" s="4"/>
      <c r="E7" s="4"/>
    </row>
    <row r="8" spans="1:35" s="5" customFormat="1" x14ac:dyDescent="0.3">
      <c r="B8" s="61" t="s">
        <v>2</v>
      </c>
      <c r="C8" s="62"/>
      <c r="D8" s="62"/>
      <c r="F8" s="61" t="s">
        <v>3</v>
      </c>
      <c r="G8" s="62"/>
      <c r="H8" s="62"/>
      <c r="J8" s="61" t="s">
        <v>26</v>
      </c>
      <c r="K8" s="62"/>
      <c r="L8" s="62"/>
      <c r="M8" s="5" t="s">
        <v>11</v>
      </c>
      <c r="N8" s="5" t="s">
        <v>15</v>
      </c>
      <c r="AA8" s="42"/>
      <c r="AB8" s="42"/>
      <c r="AC8" s="42"/>
      <c r="AD8" s="42"/>
      <c r="AE8" s="42"/>
      <c r="AF8" s="42"/>
      <c r="AG8" s="42"/>
      <c r="AH8" s="42"/>
      <c r="AI8" s="42"/>
    </row>
    <row r="9" spans="1:35" ht="15" thickBot="1" x14ac:dyDescent="0.35">
      <c r="B9" s="1" t="s">
        <v>4</v>
      </c>
      <c r="C9" s="1" t="s">
        <v>5</v>
      </c>
      <c r="D9" s="1" t="s">
        <v>6</v>
      </c>
      <c r="E9" s="6" t="s">
        <v>7</v>
      </c>
      <c r="F9" s="1" t="s">
        <v>4</v>
      </c>
      <c r="G9" s="1" t="s">
        <v>5</v>
      </c>
      <c r="H9" s="1" t="s">
        <v>6</v>
      </c>
      <c r="I9" s="6" t="s">
        <v>8</v>
      </c>
      <c r="J9" s="1" t="s">
        <v>4</v>
      </c>
      <c r="K9" s="1" t="s">
        <v>5</v>
      </c>
      <c r="L9" s="1" t="s">
        <v>6</v>
      </c>
      <c r="M9" s="1" t="s">
        <v>20</v>
      </c>
      <c r="N9" s="6" t="s">
        <v>12</v>
      </c>
    </row>
    <row r="10" spans="1:35" s="4" customFormat="1" ht="15.6" thickTop="1" thickBot="1" x14ac:dyDescent="0.35">
      <c r="A10" s="30" t="s">
        <v>45</v>
      </c>
      <c r="B10" s="12">
        <v>52</v>
      </c>
      <c r="C10" s="13">
        <v>18</v>
      </c>
      <c r="D10" s="26">
        <v>19.2</v>
      </c>
      <c r="E10" s="29" t="s">
        <v>9</v>
      </c>
      <c r="F10" s="28">
        <v>34.2376541</v>
      </c>
      <c r="G10" s="13"/>
      <c r="H10" s="26"/>
      <c r="I10" s="29" t="s">
        <v>10</v>
      </c>
      <c r="J10" s="28">
        <v>145</v>
      </c>
      <c r="K10" s="13">
        <v>23.4</v>
      </c>
      <c r="L10" s="14"/>
      <c r="M10" s="27">
        <v>294</v>
      </c>
      <c r="N10" s="29" t="s">
        <v>16</v>
      </c>
      <c r="AA10" s="43" t="str">
        <f>IF(AI4=4,DEGREES(ASIN(SIN(RADIANS(AA4))*COS(AG4/Earth_Rad)+COS(RADIANS(AA4))*SIN(AG4/Earth_Rad)*COS(RADIANS(AE4)))),"")</f>
        <v/>
      </c>
      <c r="AB10" s="36"/>
      <c r="AC10" s="36"/>
      <c r="AD10" s="36" t="s">
        <v>28</v>
      </c>
      <c r="AE10" s="44"/>
      <c r="AF10" s="44"/>
      <c r="AG10" s="45"/>
      <c r="AH10" s="45"/>
      <c r="AI10" s="45"/>
    </row>
    <row r="11" spans="1:35" ht="15.6" thickTop="1" thickBot="1" x14ac:dyDescent="0.35">
      <c r="B11" s="16"/>
      <c r="C11" s="17"/>
      <c r="D11" s="18"/>
      <c r="E11" s="19"/>
      <c r="F11" s="20"/>
      <c r="G11" s="17"/>
      <c r="H11" s="18"/>
      <c r="I11" s="19"/>
      <c r="J11" s="16"/>
      <c r="K11" s="17"/>
      <c r="L11" s="21"/>
      <c r="M11" s="22"/>
      <c r="N11" s="19"/>
      <c r="AA11" s="43" t="str">
        <f>IF(AA10&lt;&gt;"",ABS(AA10),"")</f>
        <v/>
      </c>
      <c r="AE11" s="44"/>
      <c r="AF11" s="44"/>
    </row>
    <row r="12" spans="1:35" x14ac:dyDescent="0.3">
      <c r="B12" s="63" t="s">
        <v>29</v>
      </c>
      <c r="C12" s="63"/>
      <c r="D12" s="63"/>
      <c r="E12" s="7"/>
      <c r="F12" s="63" t="s">
        <v>29</v>
      </c>
      <c r="G12" s="63"/>
      <c r="H12" s="63"/>
      <c r="I12" s="7"/>
      <c r="J12" s="63" t="str">
        <f>"WCB 0-360"&amp;CHAR(176)</f>
        <v>WCB 0-360°</v>
      </c>
      <c r="K12" s="75"/>
      <c r="L12" s="75"/>
      <c r="M12" s="7"/>
      <c r="N12" s="7"/>
      <c r="AA12" s="46" t="str">
        <f>IF(AA11&lt;&gt;"",INT(AA11),"")</f>
        <v/>
      </c>
      <c r="AB12" s="47" t="str">
        <f>IF(AA12&lt;&gt;"",INT((AA11-AA12)*60),"")</f>
        <v/>
      </c>
      <c r="AC12" s="48" t="str">
        <f>IF(AB12&lt;&gt;"",(AA11-(AA12+(AB12/60)))*3600,"")</f>
        <v/>
      </c>
      <c r="AD12" s="43" t="str">
        <f>IF(AA10&lt;&gt;"",IF(AA10&gt;0,"N","S"),"")</f>
        <v/>
      </c>
      <c r="AE12" s="44"/>
      <c r="AF12" s="44"/>
    </row>
    <row r="13" spans="1:35" ht="15" thickBot="1" x14ac:dyDescent="0.35">
      <c r="AA13" s="49"/>
      <c r="AB13" s="50"/>
      <c r="AC13" s="51"/>
      <c r="AE13" s="44"/>
      <c r="AF13" s="44"/>
    </row>
    <row r="14" spans="1:35" ht="15" thickBot="1" x14ac:dyDescent="0.35">
      <c r="B14" s="61" t="s">
        <v>2</v>
      </c>
      <c r="C14" s="62"/>
      <c r="D14" s="62"/>
      <c r="E14" s="5"/>
      <c r="F14" s="61" t="s">
        <v>3</v>
      </c>
      <c r="G14" s="62"/>
      <c r="H14" s="62"/>
      <c r="I14" s="5"/>
      <c r="K14" s="5"/>
      <c r="L14" s="23" t="s">
        <v>43</v>
      </c>
      <c r="M14" s="56" t="str">
        <f>AB17</f>
        <v/>
      </c>
      <c r="N14" s="10" t="s">
        <v>44</v>
      </c>
      <c r="AA14" s="43" t="str">
        <f>IF(AI4=4,AD12&amp;" "&amp;AA12&amp;CHAR(176)&amp;" "&amp;AB12&amp;"' "&amp;(ROUND(AC12*10,1))/10&amp;CHAR(34),"")</f>
        <v/>
      </c>
      <c r="AE14" s="44"/>
      <c r="AF14" s="44"/>
    </row>
    <row r="15" spans="1:35" ht="15" thickBot="1" x14ac:dyDescent="0.35">
      <c r="B15" s="73" t="s">
        <v>4</v>
      </c>
      <c r="C15" s="74"/>
      <c r="D15" s="74"/>
      <c r="E15" s="6" t="s">
        <v>7</v>
      </c>
      <c r="F15" s="73" t="s">
        <v>4</v>
      </c>
      <c r="G15" s="74"/>
      <c r="H15" s="74"/>
      <c r="I15" s="6" t="s">
        <v>8</v>
      </c>
    </row>
    <row r="16" spans="1:35" ht="15.6" thickTop="1" thickBot="1" x14ac:dyDescent="0.35">
      <c r="B16" s="64" t="str">
        <f>AA10</f>
        <v/>
      </c>
      <c r="C16" s="65"/>
      <c r="D16" s="65"/>
      <c r="E16" s="31" t="s">
        <v>31</v>
      </c>
      <c r="F16" s="65" t="str">
        <f>AA19</f>
        <v/>
      </c>
      <c r="G16" s="65"/>
      <c r="H16" s="65"/>
      <c r="I16" s="31" t="s">
        <v>31</v>
      </c>
      <c r="J16" s="4"/>
      <c r="K16" s="69" t="s">
        <v>35</v>
      </c>
      <c r="L16" s="70"/>
      <c r="M16" s="70"/>
      <c r="N16" s="71"/>
      <c r="O16" s="4"/>
      <c r="AA16" s="44" t="s">
        <v>27</v>
      </c>
    </row>
    <row r="17" spans="2:30" ht="15.6" thickTop="1" thickBot="1" x14ac:dyDescent="0.35">
      <c r="B17" s="64" t="str">
        <f>AA11</f>
        <v/>
      </c>
      <c r="C17" s="65"/>
      <c r="D17" s="65"/>
      <c r="E17" s="31" t="str">
        <f>AD12</f>
        <v/>
      </c>
      <c r="F17" s="64" t="str">
        <f>AA20</f>
        <v/>
      </c>
      <c r="G17" s="65"/>
      <c r="H17" s="65"/>
      <c r="I17" s="31" t="str">
        <f>AD21</f>
        <v/>
      </c>
      <c r="K17" s="2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AA17" s="52" t="str">
        <f>IF(AI4=4,6378000-((AA4/90)*(6378000-6357000)),"")</f>
        <v/>
      </c>
      <c r="AB17" s="43" t="str">
        <f>IF(AI4=4,Earth_Rad/1000,"")</f>
        <v/>
      </c>
    </row>
    <row r="18" spans="2:30" x14ac:dyDescent="0.3">
      <c r="K18" s="10"/>
    </row>
    <row r="19" spans="2:30" x14ac:dyDescent="0.3">
      <c r="B19" s="61" t="s">
        <v>2</v>
      </c>
      <c r="C19" s="62"/>
      <c r="D19" s="62"/>
      <c r="E19" s="5"/>
      <c r="F19" s="61" t="s">
        <v>3</v>
      </c>
      <c r="G19" s="62"/>
      <c r="H19" s="62"/>
      <c r="I19" s="5"/>
      <c r="K19" s="10"/>
      <c r="AA19" s="43" t="str">
        <f>IF(AI4=4,AC4+DEGREES(ATAN2(COS(AG4/Earth_Rad)-SIN(RADIANS(AA4))*SIN(RADIANS(AA10)),SIN(RADIANS(AE4))*SIN(AG4/Earth_Rad)*COS(RADIANS(AA4)))),"")</f>
        <v/>
      </c>
    </row>
    <row r="20" spans="2:30" ht="15" thickBot="1" x14ac:dyDescent="0.35">
      <c r="B20" s="1" t="s">
        <v>4</v>
      </c>
      <c r="C20" s="1" t="s">
        <v>5</v>
      </c>
      <c r="D20" s="1" t="s">
        <v>6</v>
      </c>
      <c r="E20" s="6" t="s">
        <v>7</v>
      </c>
      <c r="F20" s="1" t="s">
        <v>4</v>
      </c>
      <c r="G20" s="1" t="s">
        <v>5</v>
      </c>
      <c r="H20" s="1" t="s">
        <v>6</v>
      </c>
      <c r="I20" s="6" t="s">
        <v>8</v>
      </c>
      <c r="K20" s="10"/>
      <c r="AA20" s="53" t="str">
        <f>IF(AA19&lt;&gt;"",ABS(AA19),"")</f>
        <v/>
      </c>
    </row>
    <row r="21" spans="2:30" ht="15.6" thickTop="1" thickBot="1" x14ac:dyDescent="0.35">
      <c r="B21" s="32" t="str">
        <f>AA12</f>
        <v/>
      </c>
      <c r="C21" s="33" t="str">
        <f>AB12</f>
        <v/>
      </c>
      <c r="D21" s="34" t="str">
        <f>AC12</f>
        <v/>
      </c>
      <c r="E21" s="31" t="str">
        <f>AD12</f>
        <v/>
      </c>
      <c r="F21" s="32" t="str">
        <f>AA21</f>
        <v/>
      </c>
      <c r="G21" s="33" t="str">
        <f>AB21</f>
        <v/>
      </c>
      <c r="H21" s="34" t="str">
        <f>AC21</f>
        <v/>
      </c>
      <c r="I21" s="31" t="str">
        <f>AD21</f>
        <v/>
      </c>
      <c r="K21" s="2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AA21" s="46" t="str">
        <f>IF(AA20&lt;&gt;"",INT(AA20),"")</f>
        <v/>
      </c>
      <c r="AB21" s="54" t="str">
        <f>IF(AA21&lt;&gt;"",INT((AA20-AA21)*60),"")</f>
        <v/>
      </c>
      <c r="AC21" s="48" t="str">
        <f>IF(AB21&lt;&gt;"",(AA20-(AA21+(AB21/60)))*3600,"")</f>
        <v/>
      </c>
      <c r="AD21" s="43" t="str">
        <f>IF(AA19&lt;&gt;"",IF(AA19&gt;0,"E","W"),"")</f>
        <v/>
      </c>
    </row>
    <row r="22" spans="2:30" x14ac:dyDescent="0.3">
      <c r="K22" s="10"/>
      <c r="AA22" s="49"/>
      <c r="AB22" s="50"/>
      <c r="AC22" s="51"/>
    </row>
    <row r="23" spans="2:30" ht="15" thickBot="1" x14ac:dyDescent="0.35">
      <c r="B23" s="61" t="s">
        <v>2</v>
      </c>
      <c r="C23" s="76"/>
      <c r="D23" s="76"/>
      <c r="F23" s="61" t="s">
        <v>3</v>
      </c>
      <c r="G23" s="62"/>
      <c r="H23" s="62"/>
      <c r="K23" s="10"/>
      <c r="AA23" s="43" t="str">
        <f>IF(AI4=4,AD21&amp;" "&amp;AA21&amp;CHAR(176)&amp;" "&amp;AB21&amp;"' "&amp;(ROUND(AC21*10,1))/10&amp;CHAR(34),"")</f>
        <v/>
      </c>
      <c r="AB23" s="50"/>
      <c r="AC23" s="51"/>
    </row>
    <row r="24" spans="2:30" ht="15" thickBot="1" x14ac:dyDescent="0.35">
      <c r="B24" s="64" t="str">
        <f>AA14</f>
        <v/>
      </c>
      <c r="C24" s="65"/>
      <c r="D24" s="77"/>
      <c r="F24" s="64" t="str">
        <f>AA23</f>
        <v/>
      </c>
      <c r="G24" s="65"/>
      <c r="H24" s="77"/>
      <c r="K24" s="2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AA24" s="49"/>
      <c r="AB24" s="50"/>
      <c r="AC24" s="51"/>
    </row>
    <row r="27" spans="2:30" x14ac:dyDescent="0.3">
      <c r="B27" s="10" t="s">
        <v>34</v>
      </c>
      <c r="E27" s="2"/>
      <c r="F27" s="2"/>
    </row>
    <row r="28" spans="2:30" x14ac:dyDescent="0.3">
      <c r="B28" s="10" t="s">
        <v>36</v>
      </c>
      <c r="E28" s="2"/>
      <c r="F28" s="2"/>
    </row>
    <row r="29" spans="2:30" x14ac:dyDescent="0.3">
      <c r="B29" s="10" t="s">
        <v>40</v>
      </c>
      <c r="E29" s="2"/>
      <c r="F29" s="2"/>
    </row>
    <row r="30" spans="2:30" x14ac:dyDescent="0.3">
      <c r="B30" s="10" t="str">
        <f>"3.  Enter the initial "&amp;CHAR(34)&amp;"Whole Circle Bearing"&amp;CHAR(34)&amp;" (0-360"&amp;CHAR(176)&amp;" clockwise from North) in either Decimal degrees or Deg/Min/Sec"</f>
        <v>3.  Enter the initial "Whole Circle Bearing" (0-360° clockwise from North) in either Decimal degrees or Deg/Min/Sec</v>
      </c>
      <c r="E30" s="2"/>
      <c r="F30" s="2"/>
    </row>
    <row r="31" spans="2:30" x14ac:dyDescent="0.3">
      <c r="B31" s="10" t="s">
        <v>41</v>
      </c>
      <c r="E31" s="2"/>
      <c r="F31" s="2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8"/>
      <c r="AB31" s="58"/>
      <c r="AC31" s="58"/>
      <c r="AD31" s="58"/>
    </row>
    <row r="32" spans="2:30" x14ac:dyDescent="0.3">
      <c r="B32" s="8" t="s">
        <v>42</v>
      </c>
      <c r="E32" s="2"/>
      <c r="F32" s="2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8"/>
      <c r="AB32" s="58"/>
      <c r="AC32" s="58"/>
      <c r="AD32" s="58"/>
    </row>
    <row r="33" spans="2:35" x14ac:dyDescent="0.3">
      <c r="B33" s="15" t="s">
        <v>46</v>
      </c>
      <c r="C33" s="66" t="s">
        <v>39</v>
      </c>
      <c r="D33" s="67"/>
      <c r="E33" s="67"/>
      <c r="F33" s="67"/>
      <c r="G33" s="67"/>
      <c r="H33" s="67"/>
      <c r="I33" s="67"/>
      <c r="J33" s="67"/>
      <c r="K33" s="25"/>
      <c r="L33" s="25"/>
      <c r="M33" s="25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8"/>
      <c r="AB33" s="58"/>
      <c r="AC33" s="58"/>
      <c r="AD33" s="58"/>
    </row>
    <row r="34" spans="2:35" s="10" customFormat="1" x14ac:dyDescent="0.3">
      <c r="B34" s="10" t="s">
        <v>47</v>
      </c>
      <c r="C34" s="1"/>
      <c r="D34" s="1"/>
      <c r="E34" s="2"/>
      <c r="F34" s="2"/>
      <c r="G34" s="1"/>
      <c r="H34" s="11"/>
      <c r="I34" s="1"/>
      <c r="J34" s="1"/>
      <c r="K34" s="1"/>
      <c r="L34" s="1"/>
      <c r="M34" s="1"/>
      <c r="N34" s="1"/>
      <c r="O34" s="1"/>
      <c r="P34" s="57"/>
      <c r="Q34" s="57"/>
      <c r="R34" s="57"/>
      <c r="S34" s="57"/>
      <c r="T34" s="57"/>
      <c r="U34" s="57"/>
      <c r="V34" s="57"/>
      <c r="W34" s="57"/>
      <c r="X34" s="59"/>
      <c r="Y34" s="59"/>
      <c r="Z34" s="59"/>
      <c r="AA34" s="60"/>
      <c r="AB34" s="60"/>
      <c r="AC34" s="60"/>
      <c r="AD34" s="60"/>
      <c r="AE34" s="55"/>
      <c r="AF34" s="55"/>
      <c r="AG34" s="55"/>
      <c r="AH34" s="55"/>
      <c r="AI34" s="55"/>
    </row>
    <row r="35" spans="2:35" x14ac:dyDescent="0.3">
      <c r="B35" s="66" t="s">
        <v>38</v>
      </c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59"/>
      <c r="Q35" s="59"/>
      <c r="R35" s="59"/>
      <c r="S35" s="59"/>
      <c r="T35" s="59"/>
      <c r="U35" s="59"/>
      <c r="V35" s="59"/>
      <c r="W35" s="59"/>
      <c r="X35" s="57"/>
      <c r="Y35" s="57"/>
      <c r="Z35" s="57"/>
      <c r="AA35" s="58"/>
      <c r="AB35" s="58"/>
      <c r="AC35" s="58"/>
      <c r="AD35" s="58"/>
    </row>
    <row r="36" spans="2:35" x14ac:dyDescent="0.3"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8"/>
      <c r="AB36" s="58"/>
      <c r="AC36" s="58"/>
      <c r="AD36" s="58"/>
    </row>
    <row r="37" spans="2:35" x14ac:dyDescent="0.3"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8"/>
      <c r="AB37" s="58"/>
      <c r="AC37" s="58"/>
      <c r="AD37" s="58"/>
    </row>
    <row r="38" spans="2:35" x14ac:dyDescent="0.3"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8"/>
      <c r="AB38" s="58"/>
      <c r="AC38" s="58"/>
      <c r="AD38" s="58"/>
    </row>
    <row r="39" spans="2:35" x14ac:dyDescent="0.3"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8"/>
      <c r="AB39" s="58"/>
      <c r="AC39" s="58"/>
      <c r="AD39" s="58"/>
    </row>
    <row r="40" spans="2:35" x14ac:dyDescent="0.3"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8"/>
      <c r="AB40" s="58"/>
      <c r="AC40" s="58"/>
      <c r="AD40" s="58"/>
    </row>
    <row r="41" spans="2:35" x14ac:dyDescent="0.3"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8"/>
      <c r="AB41" s="58"/>
      <c r="AC41" s="58"/>
      <c r="AD41" s="58"/>
    </row>
    <row r="42" spans="2:35" x14ac:dyDescent="0.3"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8"/>
      <c r="AB42" s="58"/>
      <c r="AC42" s="58"/>
      <c r="AD42" s="58"/>
    </row>
    <row r="43" spans="2:35" x14ac:dyDescent="0.3"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8"/>
      <c r="AB43" s="58"/>
      <c r="AC43" s="58"/>
      <c r="AD43" s="58"/>
    </row>
    <row r="44" spans="2:35" x14ac:dyDescent="0.3"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8"/>
      <c r="AB44" s="58"/>
      <c r="AC44" s="58"/>
      <c r="AD44" s="58"/>
    </row>
    <row r="45" spans="2:35" x14ac:dyDescent="0.3"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8"/>
      <c r="AB45" s="58"/>
      <c r="AC45" s="58"/>
      <c r="AD45" s="58"/>
    </row>
    <row r="46" spans="2:35" x14ac:dyDescent="0.3"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8"/>
      <c r="AB46" s="58"/>
      <c r="AC46" s="58"/>
      <c r="AD46" s="58"/>
    </row>
    <row r="47" spans="2:35" x14ac:dyDescent="0.3"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8"/>
      <c r="AB47" s="58"/>
      <c r="AC47" s="58"/>
      <c r="AD47" s="58"/>
    </row>
    <row r="48" spans="2:35" x14ac:dyDescent="0.3">
      <c r="P48" s="57"/>
      <c r="Q48" s="57"/>
      <c r="R48" s="57"/>
      <c r="S48" s="57"/>
      <c r="T48" s="57"/>
      <c r="U48" s="57"/>
      <c r="V48" s="57"/>
      <c r="W48" s="57"/>
      <c r="X48" s="57"/>
      <c r="Y48" s="57"/>
      <c r="Z48" s="57"/>
      <c r="AA48" s="58"/>
      <c r="AB48" s="58"/>
      <c r="AC48" s="58"/>
      <c r="AD48" s="58"/>
    </row>
    <row r="49" spans="16:30" x14ac:dyDescent="0.3"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8"/>
      <c r="AB49" s="58"/>
      <c r="AC49" s="58"/>
      <c r="AD49" s="58"/>
    </row>
    <row r="50" spans="16:30" x14ac:dyDescent="0.3"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8"/>
      <c r="AB50" s="58"/>
      <c r="AC50" s="58"/>
      <c r="AD50" s="58"/>
    </row>
    <row r="51" spans="16:30" x14ac:dyDescent="0.3"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8"/>
      <c r="AB51" s="58"/>
      <c r="AC51" s="58"/>
      <c r="AD51" s="58"/>
    </row>
    <row r="52" spans="16:30" x14ac:dyDescent="0.3"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8"/>
      <c r="AB52" s="58"/>
      <c r="AC52" s="58"/>
      <c r="AD52" s="58"/>
    </row>
    <row r="53" spans="16:30" x14ac:dyDescent="0.3"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8"/>
      <c r="AB53" s="58"/>
      <c r="AC53" s="58"/>
      <c r="AD53" s="58"/>
    </row>
    <row r="54" spans="16:30" x14ac:dyDescent="0.3"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8"/>
      <c r="AB54" s="58"/>
      <c r="AC54" s="58"/>
      <c r="AD54" s="58"/>
    </row>
    <row r="55" spans="16:30" x14ac:dyDescent="0.3"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8"/>
      <c r="AB55" s="58"/>
      <c r="AC55" s="58"/>
      <c r="AD55" s="58"/>
    </row>
    <row r="56" spans="16:30" x14ac:dyDescent="0.3"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8"/>
      <c r="AB56" s="58"/>
      <c r="AC56" s="58"/>
      <c r="AD56" s="58"/>
    </row>
    <row r="57" spans="16:30" x14ac:dyDescent="0.3"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8"/>
      <c r="AB57" s="58"/>
      <c r="AC57" s="58"/>
      <c r="AD57" s="58"/>
    </row>
    <row r="58" spans="16:30" x14ac:dyDescent="0.3"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8"/>
      <c r="AB58" s="58"/>
      <c r="AC58" s="58"/>
      <c r="AD58" s="58"/>
    </row>
    <row r="59" spans="16:30" x14ac:dyDescent="0.3"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8"/>
      <c r="AB59" s="58"/>
      <c r="AC59" s="58"/>
      <c r="AD59" s="58"/>
    </row>
    <row r="60" spans="16:30" x14ac:dyDescent="0.3"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8"/>
      <c r="AB60" s="58"/>
      <c r="AC60" s="58"/>
      <c r="AD60" s="58"/>
    </row>
    <row r="61" spans="16:30" x14ac:dyDescent="0.3"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8"/>
      <c r="AB61" s="58"/>
      <c r="AC61" s="58"/>
      <c r="AD61" s="58"/>
    </row>
    <row r="62" spans="16:30" x14ac:dyDescent="0.3">
      <c r="P62" s="57"/>
      <c r="Q62" s="57"/>
      <c r="R62" s="57"/>
      <c r="S62" s="57"/>
      <c r="T62" s="57"/>
      <c r="U62" s="57"/>
      <c r="V62" s="57"/>
      <c r="W62" s="57"/>
      <c r="X62" s="57"/>
      <c r="Y62" s="57"/>
      <c r="Z62" s="57"/>
      <c r="AA62" s="58"/>
      <c r="AB62" s="58"/>
      <c r="AC62" s="58"/>
      <c r="AD62" s="58"/>
    </row>
    <row r="63" spans="16:30" x14ac:dyDescent="0.3">
      <c r="P63" s="57"/>
      <c r="Q63" s="57"/>
      <c r="R63" s="57"/>
      <c r="S63" s="57"/>
      <c r="T63" s="57"/>
      <c r="U63" s="57"/>
      <c r="V63" s="57"/>
      <c r="W63" s="57"/>
      <c r="X63" s="57"/>
      <c r="Y63" s="57"/>
      <c r="Z63" s="57"/>
      <c r="AA63" s="58"/>
      <c r="AB63" s="58"/>
      <c r="AC63" s="58"/>
      <c r="AD63" s="58"/>
    </row>
    <row r="64" spans="16:30" x14ac:dyDescent="0.3"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8"/>
      <c r="AB64" s="58"/>
      <c r="AC64" s="58"/>
      <c r="AD64" s="58"/>
    </row>
    <row r="65" spans="16:30" x14ac:dyDescent="0.3">
      <c r="P65" s="57"/>
      <c r="Q65" s="57"/>
      <c r="R65" s="57"/>
      <c r="S65" s="57"/>
      <c r="T65" s="57"/>
      <c r="U65" s="57"/>
      <c r="V65" s="57"/>
      <c r="W65" s="57"/>
      <c r="X65" s="57"/>
      <c r="Y65" s="57"/>
      <c r="Z65" s="57"/>
      <c r="AA65" s="58"/>
      <c r="AB65" s="58"/>
      <c r="AC65" s="58"/>
      <c r="AD65" s="58"/>
    </row>
    <row r="66" spans="16:30" x14ac:dyDescent="0.3">
      <c r="P66" s="57"/>
      <c r="Q66" s="57"/>
      <c r="R66" s="57"/>
      <c r="S66" s="57"/>
      <c r="T66" s="57"/>
      <c r="U66" s="57"/>
      <c r="V66" s="57"/>
      <c r="W66" s="57"/>
      <c r="X66" s="57"/>
      <c r="Y66" s="57"/>
      <c r="Z66" s="57"/>
      <c r="AA66" s="58"/>
      <c r="AB66" s="58"/>
      <c r="AC66" s="58"/>
      <c r="AD66" s="58"/>
    </row>
    <row r="67" spans="16:30" x14ac:dyDescent="0.3"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8"/>
      <c r="AB67" s="58"/>
      <c r="AC67" s="58"/>
      <c r="AD67" s="58"/>
    </row>
    <row r="68" spans="16:30" x14ac:dyDescent="0.3"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8"/>
      <c r="AB68" s="58"/>
      <c r="AC68" s="58"/>
      <c r="AD68" s="58"/>
    </row>
    <row r="69" spans="16:30" x14ac:dyDescent="0.3"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8"/>
      <c r="AB69" s="58"/>
      <c r="AC69" s="58"/>
      <c r="AD69" s="58"/>
    </row>
    <row r="70" spans="16:30" x14ac:dyDescent="0.3"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8"/>
      <c r="AB70" s="58"/>
      <c r="AC70" s="58"/>
      <c r="AD70" s="58"/>
    </row>
    <row r="71" spans="16:30" x14ac:dyDescent="0.3"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8"/>
      <c r="AB71" s="58"/>
      <c r="AC71" s="58"/>
      <c r="AD71" s="58"/>
    </row>
    <row r="72" spans="16:30" x14ac:dyDescent="0.3"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8"/>
      <c r="AB72" s="58"/>
      <c r="AC72" s="58"/>
      <c r="AD72" s="58"/>
    </row>
    <row r="73" spans="16:30" x14ac:dyDescent="0.3"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8"/>
      <c r="AB73" s="58"/>
      <c r="AC73" s="58"/>
      <c r="AD73" s="58"/>
    </row>
    <row r="74" spans="16:30" x14ac:dyDescent="0.3"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8"/>
      <c r="AB74" s="58"/>
      <c r="AC74" s="58"/>
      <c r="AD74" s="58"/>
    </row>
    <row r="75" spans="16:30" x14ac:dyDescent="0.3"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8"/>
      <c r="AB75" s="58"/>
      <c r="AC75" s="58"/>
      <c r="AD75" s="58"/>
    </row>
    <row r="76" spans="16:30" x14ac:dyDescent="0.3"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8"/>
      <c r="AB76" s="58"/>
      <c r="AC76" s="58"/>
      <c r="AD76" s="58"/>
    </row>
    <row r="77" spans="16:30" x14ac:dyDescent="0.3"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8"/>
      <c r="AB77" s="58"/>
      <c r="AC77" s="58"/>
      <c r="AD77" s="58"/>
    </row>
    <row r="78" spans="16:30" x14ac:dyDescent="0.3">
      <c r="P78" s="57"/>
      <c r="Q78" s="57"/>
      <c r="R78" s="57"/>
      <c r="S78" s="57"/>
      <c r="T78" s="57"/>
      <c r="U78" s="57"/>
      <c r="V78" s="57"/>
      <c r="W78" s="57"/>
      <c r="X78" s="57"/>
      <c r="Y78" s="57"/>
      <c r="Z78" s="57"/>
      <c r="AA78" s="58"/>
      <c r="AB78" s="58"/>
      <c r="AC78" s="58"/>
      <c r="AD78" s="58"/>
    </row>
    <row r="79" spans="16:30" x14ac:dyDescent="0.3">
      <c r="P79" s="57"/>
      <c r="Q79" s="57"/>
      <c r="R79" s="57"/>
      <c r="S79" s="57"/>
      <c r="T79" s="57"/>
      <c r="U79" s="57"/>
      <c r="V79" s="57"/>
      <c r="W79" s="57"/>
      <c r="X79" s="57"/>
      <c r="Y79" s="57"/>
      <c r="Z79" s="57"/>
      <c r="AA79" s="58"/>
      <c r="AB79" s="58"/>
      <c r="AC79" s="58"/>
      <c r="AD79" s="58"/>
    </row>
    <row r="80" spans="16:30" x14ac:dyDescent="0.3"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8"/>
      <c r="AB80" s="58"/>
      <c r="AC80" s="58"/>
      <c r="AD80" s="58"/>
    </row>
    <row r="81" spans="16:30" x14ac:dyDescent="0.3"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8"/>
      <c r="AB81" s="58"/>
      <c r="AC81" s="58"/>
      <c r="AD81" s="58"/>
    </row>
    <row r="82" spans="16:30" x14ac:dyDescent="0.3">
      <c r="P82" s="57"/>
      <c r="Q82" s="57"/>
      <c r="R82" s="57"/>
      <c r="S82" s="57"/>
      <c r="T82" s="57"/>
      <c r="U82" s="57"/>
      <c r="V82" s="57"/>
      <c r="W82" s="57"/>
      <c r="X82" s="57"/>
      <c r="Y82" s="57"/>
      <c r="Z82" s="57"/>
      <c r="AA82" s="58"/>
      <c r="AB82" s="58"/>
      <c r="AC82" s="58"/>
      <c r="AD82" s="58"/>
    </row>
    <row r="83" spans="16:30" x14ac:dyDescent="0.3">
      <c r="P83" s="57"/>
      <c r="Q83" s="57"/>
      <c r="R83" s="57"/>
      <c r="S83" s="57"/>
      <c r="T83" s="57"/>
      <c r="U83" s="57"/>
      <c r="V83" s="57"/>
      <c r="W83" s="57"/>
      <c r="X83" s="57"/>
      <c r="Y83" s="57"/>
      <c r="Z83" s="57"/>
      <c r="AA83" s="58"/>
      <c r="AB83" s="58"/>
      <c r="AC83" s="58"/>
      <c r="AD83" s="58"/>
    </row>
    <row r="84" spans="16:30" x14ac:dyDescent="0.3"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8"/>
      <c r="AB84" s="58"/>
      <c r="AC84" s="58"/>
      <c r="AD84" s="58"/>
    </row>
    <row r="85" spans="16:30" x14ac:dyDescent="0.3">
      <c r="P85" s="57"/>
      <c r="Q85" s="57"/>
      <c r="R85" s="57"/>
      <c r="S85" s="57"/>
      <c r="T85" s="57"/>
      <c r="U85" s="57"/>
      <c r="V85" s="57"/>
      <c r="W85" s="57"/>
      <c r="X85" s="57"/>
      <c r="Y85" s="57"/>
      <c r="Z85" s="57"/>
      <c r="AA85" s="58"/>
      <c r="AB85" s="58"/>
      <c r="AC85" s="58"/>
      <c r="AD85" s="58"/>
    </row>
    <row r="86" spans="16:30" x14ac:dyDescent="0.3">
      <c r="P86" s="57"/>
      <c r="Q86" s="57"/>
      <c r="R86" s="57"/>
      <c r="S86" s="57"/>
      <c r="T86" s="57"/>
      <c r="U86" s="57"/>
      <c r="V86" s="57"/>
      <c r="W86" s="57"/>
      <c r="X86" s="57"/>
      <c r="Y86" s="57"/>
      <c r="Z86" s="57"/>
      <c r="AA86" s="58"/>
      <c r="AB86" s="58"/>
      <c r="AC86" s="58"/>
      <c r="AD86" s="58"/>
    </row>
    <row r="87" spans="16:30" x14ac:dyDescent="0.3">
      <c r="P87" s="57"/>
      <c r="Q87" s="57"/>
      <c r="R87" s="57"/>
      <c r="S87" s="57"/>
      <c r="T87" s="57"/>
      <c r="U87" s="57"/>
      <c r="V87" s="57"/>
      <c r="W87" s="57"/>
      <c r="X87" s="57"/>
      <c r="Y87" s="57"/>
      <c r="Z87" s="57"/>
      <c r="AA87" s="58"/>
      <c r="AB87" s="58"/>
      <c r="AC87" s="58"/>
      <c r="AD87" s="58"/>
    </row>
    <row r="88" spans="16:30" x14ac:dyDescent="0.3">
      <c r="P88" s="57"/>
      <c r="Q88" s="57"/>
      <c r="R88" s="57"/>
      <c r="S88" s="57"/>
      <c r="T88" s="57"/>
      <c r="U88" s="57"/>
      <c r="V88" s="57"/>
      <c r="W88" s="57"/>
      <c r="X88" s="57"/>
      <c r="Y88" s="57"/>
      <c r="Z88" s="57"/>
      <c r="AA88" s="58"/>
      <c r="AB88" s="58"/>
      <c r="AC88" s="58"/>
      <c r="AD88" s="58"/>
    </row>
    <row r="89" spans="16:30" x14ac:dyDescent="0.3">
      <c r="P89" s="57"/>
      <c r="Q89" s="57"/>
      <c r="R89" s="57"/>
      <c r="S89" s="57"/>
      <c r="T89" s="57"/>
      <c r="U89" s="57"/>
      <c r="V89" s="57"/>
      <c r="W89" s="57"/>
      <c r="X89" s="57"/>
      <c r="Y89" s="57"/>
      <c r="Z89" s="57"/>
      <c r="AA89" s="58"/>
      <c r="AB89" s="58"/>
      <c r="AC89" s="58"/>
      <c r="AD89" s="58"/>
    </row>
    <row r="90" spans="16:30" x14ac:dyDescent="0.3">
      <c r="P90" s="57"/>
      <c r="Q90" s="57"/>
      <c r="R90" s="57"/>
      <c r="S90" s="57"/>
      <c r="T90" s="57"/>
      <c r="U90" s="57"/>
      <c r="V90" s="57"/>
      <c r="W90" s="57"/>
      <c r="X90" s="57"/>
      <c r="Y90" s="57"/>
      <c r="Z90" s="57"/>
      <c r="AA90" s="58"/>
      <c r="AB90" s="58"/>
      <c r="AC90" s="58"/>
      <c r="AD90" s="58"/>
    </row>
    <row r="91" spans="16:30" x14ac:dyDescent="0.3">
      <c r="P91" s="57"/>
      <c r="Q91" s="57"/>
      <c r="R91" s="57"/>
      <c r="S91" s="57"/>
      <c r="T91" s="57"/>
      <c r="U91" s="57"/>
      <c r="V91" s="57"/>
      <c r="W91" s="57"/>
      <c r="X91" s="57"/>
      <c r="Y91" s="57"/>
      <c r="Z91" s="57"/>
      <c r="AA91" s="58"/>
      <c r="AB91" s="58"/>
      <c r="AC91" s="58"/>
      <c r="AD91" s="58"/>
    </row>
    <row r="92" spans="16:30" x14ac:dyDescent="0.3">
      <c r="P92" s="57"/>
      <c r="Q92" s="57"/>
      <c r="R92" s="57"/>
      <c r="S92" s="57"/>
      <c r="T92" s="57"/>
      <c r="U92" s="57"/>
      <c r="V92" s="57"/>
      <c r="W92" s="57"/>
      <c r="X92" s="57"/>
      <c r="Y92" s="57"/>
      <c r="Z92" s="57"/>
      <c r="AA92" s="58"/>
      <c r="AB92" s="58"/>
      <c r="AC92" s="58"/>
      <c r="AD92" s="58"/>
    </row>
    <row r="93" spans="16:30" x14ac:dyDescent="0.3">
      <c r="P93" s="57"/>
      <c r="Q93" s="57"/>
      <c r="R93" s="57"/>
      <c r="S93" s="57"/>
      <c r="T93" s="57"/>
      <c r="U93" s="57"/>
      <c r="V93" s="57"/>
      <c r="W93" s="57"/>
      <c r="X93" s="57"/>
      <c r="Y93" s="57"/>
      <c r="Z93" s="57"/>
      <c r="AA93" s="58"/>
      <c r="AB93" s="58"/>
      <c r="AC93" s="58"/>
      <c r="AD93" s="58"/>
    </row>
    <row r="94" spans="16:30" x14ac:dyDescent="0.3">
      <c r="P94" s="57"/>
      <c r="Q94" s="57"/>
      <c r="R94" s="57"/>
      <c r="S94" s="57"/>
      <c r="T94" s="57"/>
      <c r="U94" s="57"/>
      <c r="V94" s="57"/>
      <c r="W94" s="57"/>
      <c r="X94" s="57"/>
      <c r="Y94" s="57"/>
      <c r="Z94" s="57"/>
      <c r="AA94" s="58"/>
      <c r="AB94" s="58"/>
      <c r="AC94" s="58"/>
      <c r="AD94" s="58"/>
    </row>
    <row r="95" spans="16:30" x14ac:dyDescent="0.3">
      <c r="P95" s="57"/>
      <c r="Q95" s="57"/>
      <c r="R95" s="57"/>
      <c r="S95" s="57"/>
      <c r="T95" s="57"/>
      <c r="U95" s="57"/>
      <c r="V95" s="57"/>
      <c r="W95" s="57"/>
      <c r="X95" s="57"/>
      <c r="Y95" s="57"/>
      <c r="Z95" s="57"/>
      <c r="AA95" s="58"/>
      <c r="AB95" s="58"/>
      <c r="AC95" s="58"/>
      <c r="AD95" s="58"/>
    </row>
    <row r="96" spans="16:30" x14ac:dyDescent="0.3">
      <c r="P96" s="57"/>
      <c r="Q96" s="57"/>
      <c r="R96" s="57"/>
      <c r="S96" s="57"/>
      <c r="T96" s="57"/>
      <c r="U96" s="57"/>
      <c r="V96" s="57"/>
      <c r="W96" s="57"/>
      <c r="X96" s="57"/>
      <c r="Y96" s="57"/>
      <c r="Z96" s="57"/>
      <c r="AA96" s="58"/>
      <c r="AB96" s="58"/>
      <c r="AC96" s="58"/>
      <c r="AD96" s="58"/>
    </row>
    <row r="97" spans="16:30" x14ac:dyDescent="0.3"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8"/>
      <c r="AB97" s="58"/>
      <c r="AC97" s="58"/>
      <c r="AD97" s="58"/>
    </row>
    <row r="98" spans="16:30" x14ac:dyDescent="0.3">
      <c r="P98" s="57"/>
      <c r="Q98" s="57"/>
      <c r="R98" s="57"/>
      <c r="S98" s="57"/>
      <c r="T98" s="57"/>
      <c r="U98" s="57"/>
      <c r="V98" s="57"/>
      <c r="W98" s="57"/>
      <c r="X98" s="57"/>
      <c r="Y98" s="57"/>
      <c r="Z98" s="57"/>
      <c r="AA98" s="58"/>
      <c r="AB98" s="58"/>
      <c r="AC98" s="58"/>
      <c r="AD98" s="58"/>
    </row>
    <row r="99" spans="16:30" x14ac:dyDescent="0.3">
      <c r="P99" s="57"/>
      <c r="Q99" s="57"/>
      <c r="R99" s="57"/>
      <c r="S99" s="57"/>
      <c r="T99" s="57"/>
      <c r="U99" s="57"/>
      <c r="V99" s="57"/>
      <c r="W99" s="57"/>
      <c r="X99" s="57"/>
      <c r="Y99" s="57"/>
      <c r="Z99" s="57"/>
      <c r="AA99" s="58"/>
      <c r="AB99" s="58"/>
      <c r="AC99" s="58"/>
      <c r="AD99" s="58"/>
    </row>
    <row r="100" spans="16:30" x14ac:dyDescent="0.3">
      <c r="P100" s="57"/>
      <c r="Q100" s="57"/>
      <c r="R100" s="57"/>
      <c r="S100" s="57"/>
      <c r="T100" s="57"/>
      <c r="U100" s="57"/>
      <c r="V100" s="57"/>
      <c r="W100" s="57"/>
      <c r="X100" s="57"/>
      <c r="Y100" s="57"/>
      <c r="Z100" s="57"/>
      <c r="AA100" s="58"/>
      <c r="AB100" s="58"/>
      <c r="AC100" s="58"/>
      <c r="AD100" s="58"/>
    </row>
    <row r="101" spans="16:30" x14ac:dyDescent="0.3">
      <c r="P101" s="57"/>
      <c r="Q101" s="57"/>
      <c r="R101" s="57"/>
      <c r="S101" s="57"/>
      <c r="T101" s="57"/>
      <c r="U101" s="57"/>
      <c r="V101" s="57"/>
      <c r="W101" s="57"/>
      <c r="X101" s="57"/>
      <c r="Y101" s="57"/>
      <c r="Z101" s="57"/>
      <c r="AA101" s="58"/>
      <c r="AB101" s="58"/>
      <c r="AC101" s="58"/>
      <c r="AD101" s="58"/>
    </row>
    <row r="102" spans="16:30" x14ac:dyDescent="0.3"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8"/>
      <c r="AB102" s="58"/>
      <c r="AC102" s="58"/>
      <c r="AD102" s="58"/>
    </row>
    <row r="103" spans="16:30" x14ac:dyDescent="0.3">
      <c r="P103" s="57"/>
      <c r="Q103" s="57"/>
      <c r="R103" s="57"/>
      <c r="S103" s="57"/>
      <c r="T103" s="57"/>
      <c r="U103" s="57"/>
      <c r="V103" s="57"/>
      <c r="W103" s="57"/>
      <c r="X103" s="57"/>
      <c r="Y103" s="57"/>
      <c r="Z103" s="57"/>
      <c r="AA103" s="58"/>
      <c r="AB103" s="58"/>
      <c r="AC103" s="58"/>
      <c r="AD103" s="58"/>
    </row>
    <row r="104" spans="16:30" x14ac:dyDescent="0.3">
      <c r="P104" s="57"/>
      <c r="Q104" s="57"/>
      <c r="R104" s="57"/>
      <c r="S104" s="57"/>
      <c r="T104" s="57"/>
      <c r="U104" s="57"/>
      <c r="V104" s="57"/>
      <c r="W104" s="57"/>
      <c r="X104" s="57"/>
      <c r="Y104" s="57"/>
      <c r="Z104" s="57"/>
      <c r="AA104" s="58"/>
      <c r="AB104" s="58"/>
      <c r="AC104" s="58"/>
      <c r="AD104" s="58"/>
    </row>
    <row r="105" spans="16:30" x14ac:dyDescent="0.3">
      <c r="P105" s="57"/>
      <c r="Q105" s="57"/>
      <c r="R105" s="57"/>
      <c r="S105" s="57"/>
      <c r="T105" s="57"/>
      <c r="U105" s="57"/>
      <c r="V105" s="57"/>
      <c r="W105" s="57"/>
      <c r="X105" s="57"/>
      <c r="Y105" s="57"/>
      <c r="Z105" s="57"/>
      <c r="AA105" s="58"/>
      <c r="AB105" s="58"/>
      <c r="AC105" s="58"/>
      <c r="AD105" s="58"/>
    </row>
    <row r="106" spans="16:30" x14ac:dyDescent="0.3">
      <c r="P106" s="57"/>
      <c r="Q106" s="57"/>
      <c r="R106" s="57"/>
      <c r="S106" s="57"/>
      <c r="T106" s="57"/>
      <c r="U106" s="57"/>
      <c r="V106" s="57"/>
      <c r="W106" s="57"/>
      <c r="X106" s="57"/>
      <c r="Y106" s="57"/>
      <c r="Z106" s="57"/>
      <c r="AA106" s="58"/>
      <c r="AB106" s="58"/>
      <c r="AC106" s="58"/>
      <c r="AD106" s="58"/>
    </row>
    <row r="107" spans="16:30" x14ac:dyDescent="0.3">
      <c r="P107" s="57"/>
      <c r="Q107" s="57"/>
      <c r="R107" s="57"/>
      <c r="S107" s="57"/>
      <c r="T107" s="57"/>
      <c r="U107" s="57"/>
      <c r="V107" s="57"/>
      <c r="W107" s="57"/>
      <c r="X107" s="57"/>
      <c r="Y107" s="57"/>
      <c r="Z107" s="57"/>
      <c r="AA107" s="58"/>
      <c r="AB107" s="58"/>
      <c r="AC107" s="58"/>
      <c r="AD107" s="58"/>
    </row>
    <row r="108" spans="16:30" x14ac:dyDescent="0.3">
      <c r="P108" s="57"/>
      <c r="Q108" s="57"/>
      <c r="R108" s="57"/>
      <c r="S108" s="57"/>
      <c r="T108" s="57"/>
      <c r="U108" s="57"/>
      <c r="V108" s="57"/>
      <c r="W108" s="57"/>
      <c r="X108" s="57"/>
      <c r="Y108" s="57"/>
      <c r="Z108" s="57"/>
      <c r="AA108" s="58"/>
      <c r="AB108" s="58"/>
      <c r="AC108" s="58"/>
      <c r="AD108" s="58"/>
    </row>
    <row r="109" spans="16:30" x14ac:dyDescent="0.3">
      <c r="P109" s="57"/>
      <c r="Q109" s="57"/>
      <c r="R109" s="57"/>
      <c r="S109" s="57"/>
      <c r="T109" s="57"/>
      <c r="U109" s="57"/>
      <c r="V109" s="57"/>
      <c r="W109" s="57"/>
      <c r="X109" s="57"/>
      <c r="Y109" s="57"/>
      <c r="Z109" s="57"/>
      <c r="AA109" s="58"/>
      <c r="AB109" s="58"/>
      <c r="AC109" s="58"/>
      <c r="AD109" s="58"/>
    </row>
    <row r="110" spans="16:30" x14ac:dyDescent="0.3">
      <c r="P110" s="57"/>
      <c r="Q110" s="57"/>
      <c r="R110" s="57"/>
      <c r="S110" s="57"/>
      <c r="T110" s="57"/>
      <c r="U110" s="57"/>
      <c r="V110" s="57"/>
      <c r="W110" s="57"/>
      <c r="X110" s="57"/>
      <c r="Y110" s="57"/>
      <c r="Z110" s="57"/>
      <c r="AA110" s="58"/>
      <c r="AB110" s="58"/>
      <c r="AC110" s="58"/>
      <c r="AD110" s="58"/>
    </row>
    <row r="111" spans="16:30" x14ac:dyDescent="0.3">
      <c r="P111" s="57"/>
      <c r="Q111" s="57"/>
      <c r="R111" s="57"/>
      <c r="S111" s="57"/>
      <c r="T111" s="57"/>
      <c r="U111" s="57"/>
      <c r="V111" s="57"/>
      <c r="W111" s="57"/>
      <c r="X111" s="57"/>
      <c r="Y111" s="57"/>
      <c r="Z111" s="57"/>
      <c r="AA111" s="58"/>
      <c r="AB111" s="58"/>
      <c r="AC111" s="58"/>
      <c r="AD111" s="58"/>
    </row>
    <row r="112" spans="16:30" x14ac:dyDescent="0.3">
      <c r="P112" s="57"/>
      <c r="Q112" s="57"/>
      <c r="R112" s="57"/>
      <c r="S112" s="57"/>
      <c r="T112" s="57"/>
      <c r="U112" s="57"/>
      <c r="V112" s="57"/>
      <c r="W112" s="57"/>
      <c r="X112" s="57"/>
      <c r="Y112" s="57"/>
      <c r="Z112" s="57"/>
      <c r="AA112" s="58"/>
      <c r="AB112" s="58"/>
      <c r="AC112" s="58"/>
      <c r="AD112" s="58"/>
    </row>
    <row r="113" spans="16:30" x14ac:dyDescent="0.3">
      <c r="P113" s="57"/>
      <c r="Q113" s="57"/>
      <c r="R113" s="57"/>
      <c r="S113" s="57"/>
      <c r="T113" s="57"/>
      <c r="U113" s="57"/>
      <c r="V113" s="57"/>
      <c r="W113" s="57"/>
      <c r="X113" s="57"/>
      <c r="Y113" s="57"/>
      <c r="Z113" s="57"/>
      <c r="AA113" s="58"/>
      <c r="AB113" s="58"/>
      <c r="AC113" s="58"/>
      <c r="AD113" s="58"/>
    </row>
    <row r="114" spans="16:30" x14ac:dyDescent="0.3">
      <c r="P114" s="57"/>
      <c r="Q114" s="57"/>
      <c r="R114" s="57"/>
      <c r="S114" s="57"/>
      <c r="T114" s="57"/>
      <c r="U114" s="57"/>
      <c r="V114" s="57"/>
      <c r="W114" s="57"/>
      <c r="X114" s="57"/>
      <c r="Y114" s="57"/>
      <c r="Z114" s="57"/>
      <c r="AA114" s="58"/>
      <c r="AB114" s="58"/>
      <c r="AC114" s="58"/>
      <c r="AD114" s="58"/>
    </row>
    <row r="115" spans="16:30" x14ac:dyDescent="0.3">
      <c r="P115" s="57"/>
      <c r="Q115" s="57"/>
      <c r="R115" s="57"/>
      <c r="S115" s="57"/>
      <c r="T115" s="57"/>
      <c r="U115" s="57"/>
      <c r="V115" s="57"/>
      <c r="W115" s="57"/>
      <c r="X115" s="57"/>
      <c r="Y115" s="57"/>
      <c r="Z115" s="57"/>
      <c r="AA115" s="58"/>
      <c r="AB115" s="58"/>
      <c r="AC115" s="58"/>
      <c r="AD115" s="58"/>
    </row>
    <row r="116" spans="16:30" x14ac:dyDescent="0.3">
      <c r="P116" s="57"/>
      <c r="Q116" s="57"/>
      <c r="R116" s="57"/>
      <c r="S116" s="57"/>
      <c r="T116" s="57"/>
      <c r="U116" s="57"/>
      <c r="V116" s="57"/>
      <c r="W116" s="57"/>
      <c r="X116" s="57"/>
      <c r="Y116" s="57"/>
      <c r="Z116" s="57"/>
      <c r="AA116" s="58"/>
      <c r="AB116" s="58"/>
      <c r="AC116" s="58"/>
      <c r="AD116" s="58"/>
    </row>
  </sheetData>
  <sheetProtection algorithmName="SHA-512" hashValue="dyfWc9fyHzOsLEKrIQMZuXBkslkfIiwaf9La2UuRK8FT25TsOt32T+vIIu0ataQcynwEplcV7lgoQE4ZmQZbJQ==" saltValue="fzMnTrkM2mw6sNLJNczmUg==" spinCount="100000" sheet="1" objects="1" scenarios="1" selectLockedCells="1"/>
  <mergeCells count="24">
    <mergeCell ref="C33:J33"/>
    <mergeCell ref="B35:O35"/>
    <mergeCell ref="K16:N16"/>
    <mergeCell ref="B5:E5"/>
    <mergeCell ref="F15:H15"/>
    <mergeCell ref="J12:L12"/>
    <mergeCell ref="F16:H16"/>
    <mergeCell ref="F17:H17"/>
    <mergeCell ref="B14:D14"/>
    <mergeCell ref="F14:H14"/>
    <mergeCell ref="B15:D15"/>
    <mergeCell ref="B23:D23"/>
    <mergeCell ref="B24:D24"/>
    <mergeCell ref="F23:H23"/>
    <mergeCell ref="F24:H24"/>
    <mergeCell ref="F8:H8"/>
    <mergeCell ref="B8:D8"/>
    <mergeCell ref="J8:L8"/>
    <mergeCell ref="B19:D19"/>
    <mergeCell ref="F19:H19"/>
    <mergeCell ref="B12:D12"/>
    <mergeCell ref="F12:H12"/>
    <mergeCell ref="B17:D17"/>
    <mergeCell ref="B16:D16"/>
  </mergeCells>
  <hyperlinks>
    <hyperlink ref="B5" r:id="rId1" xr:uid="{AFD61BE1-4FA2-4253-A3BA-7E077801F61D}"/>
    <hyperlink ref="B35" r:id="rId2" location="post3343247" xr:uid="{75AFE958-42FF-4C56-90F6-B5D2586A8065}"/>
    <hyperlink ref="C33" r:id="rId3" location="form:coordinates" xr:uid="{E2E76951-535B-43FF-ABB2-474EDFEE90A3}"/>
  </hyperlinks>
  <pageMargins left="0.7" right="0.7" top="0.75" bottom="0.75" header="0.3" footer="0.3"/>
  <pageSetup paperSize="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(c) Mark Adams 2023</vt:lpstr>
      <vt:lpstr>Earth_Rad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Lat,Long Bearing &amp; Distance Calculator</dc:title>
  <dc:creator>Home PC;Mark Adams</dc:creator>
  <cp:lastModifiedBy>Home PC</cp:lastModifiedBy>
  <dcterms:created xsi:type="dcterms:W3CDTF">2023-10-04T10:48:34Z</dcterms:created>
  <dcterms:modified xsi:type="dcterms:W3CDTF">2023-10-04T15:54:56Z</dcterms:modified>
</cp:coreProperties>
</file>